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CD80\concours\coupe du président\2023\"/>
    </mc:Choice>
  </mc:AlternateContent>
  <xr:revisionPtr revIDLastSave="0" documentId="13_ncr:1_{09E4A2CA-D5F1-4CAB-B785-F3C416F40424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classique" sheetId="5" r:id="rId1"/>
    <sheet name="poulies 2" sheetId="8" r:id="rId2"/>
    <sheet name="poulies" sheetId="7" state="hidden" r:id="rId3"/>
    <sheet name="femme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8" l="1"/>
  <c r="C26" i="8"/>
  <c r="C33" i="8"/>
  <c r="C32" i="8"/>
  <c r="C31" i="8"/>
  <c r="C30" i="8"/>
  <c r="L28" i="8"/>
  <c r="I28" i="8"/>
  <c r="F28" i="8"/>
  <c r="C28" i="8"/>
  <c r="E18" i="8"/>
  <c r="D18" i="8"/>
  <c r="F18" i="8" s="1"/>
  <c r="C18" i="8"/>
  <c r="B18" i="8"/>
  <c r="K17" i="8"/>
  <c r="J17" i="8"/>
  <c r="L17" i="8" s="1"/>
  <c r="I17" i="8"/>
  <c r="H17" i="8"/>
  <c r="L7" i="8" s="1"/>
  <c r="E17" i="8"/>
  <c r="F17" i="8" s="1"/>
  <c r="D17" i="8"/>
  <c r="C17" i="8"/>
  <c r="B17" i="8"/>
  <c r="L16" i="8"/>
  <c r="K16" i="8"/>
  <c r="J16" i="8"/>
  <c r="I16" i="8"/>
  <c r="H16" i="8"/>
  <c r="I7" i="8" s="1"/>
  <c r="E16" i="8"/>
  <c r="F16" i="8" s="1"/>
  <c r="D16" i="8"/>
  <c r="C16" i="8"/>
  <c r="B16" i="8"/>
  <c r="K15" i="8"/>
  <c r="J15" i="8"/>
  <c r="L15" i="8" s="1"/>
  <c r="I15" i="8"/>
  <c r="H15" i="8"/>
  <c r="I11" i="8" s="1"/>
  <c r="E15" i="8"/>
  <c r="D15" i="8"/>
  <c r="F15" i="8" s="1"/>
  <c r="C15" i="8"/>
  <c r="B15" i="8"/>
  <c r="F12" i="8"/>
  <c r="C12" i="8"/>
  <c r="F11" i="8"/>
  <c r="C11" i="8"/>
  <c r="F10" i="8"/>
  <c r="C10" i="8"/>
  <c r="L9" i="8"/>
  <c r="F9" i="8"/>
  <c r="C9" i="8"/>
  <c r="F8" i="8"/>
  <c r="C8" i="8"/>
  <c r="F7" i="8"/>
  <c r="C7" i="8"/>
  <c r="H5" i="8"/>
  <c r="B5" i="8"/>
  <c r="I26" i="5"/>
  <c r="C26" i="5"/>
  <c r="H5" i="5"/>
  <c r="B5" i="5"/>
  <c r="C22" i="7"/>
  <c r="C19" i="7"/>
  <c r="C21" i="7"/>
  <c r="C20" i="7"/>
  <c r="E22" i="7"/>
  <c r="D22" i="7"/>
  <c r="E21" i="7"/>
  <c r="D21" i="7"/>
  <c r="E20" i="7"/>
  <c r="D20" i="7"/>
  <c r="E19" i="7"/>
  <c r="D19" i="7"/>
  <c r="C6" i="7"/>
  <c r="E18" i="7"/>
  <c r="D18" i="7"/>
  <c r="C18" i="7"/>
  <c r="B22" i="7"/>
  <c r="B21" i="7"/>
  <c r="B20" i="7"/>
  <c r="B19" i="7"/>
  <c r="B18" i="7"/>
  <c r="F15" i="7"/>
  <c r="C15" i="7"/>
  <c r="F14" i="7"/>
  <c r="C14" i="7"/>
  <c r="F13" i="7"/>
  <c r="C13" i="7"/>
  <c r="F12" i="7"/>
  <c r="F11" i="7"/>
  <c r="C11" i="7"/>
  <c r="F10" i="7"/>
  <c r="C12" i="7"/>
  <c r="C10" i="7"/>
  <c r="F9" i="7"/>
  <c r="F8" i="7"/>
  <c r="C9" i="7"/>
  <c r="C8" i="7"/>
  <c r="F7" i="7"/>
  <c r="C7" i="7"/>
  <c r="F6" i="7"/>
  <c r="E13" i="6"/>
  <c r="D13" i="6"/>
  <c r="C13" i="6"/>
  <c r="B13" i="6"/>
  <c r="B15" i="6" s="1" a="1"/>
  <c r="C25" i="6" s="1"/>
  <c r="E12" i="6"/>
  <c r="D12" i="6"/>
  <c r="C12" i="6"/>
  <c r="B12" i="6"/>
  <c r="F8" i="6" s="1"/>
  <c r="E11" i="6"/>
  <c r="D11" i="6"/>
  <c r="C11" i="6"/>
  <c r="B11" i="6"/>
  <c r="C8" i="6" s="1"/>
  <c r="C18" i="5"/>
  <c r="C17" i="5"/>
  <c r="C16" i="5"/>
  <c r="E18" i="5"/>
  <c r="D18" i="5"/>
  <c r="B18" i="5"/>
  <c r="E17" i="5"/>
  <c r="D17" i="5"/>
  <c r="E16" i="5"/>
  <c r="D16" i="5"/>
  <c r="E15" i="5"/>
  <c r="D15" i="5"/>
  <c r="C15" i="5"/>
  <c r="F12" i="5"/>
  <c r="C12" i="5"/>
  <c r="F11" i="5"/>
  <c r="C11" i="5"/>
  <c r="F10" i="5"/>
  <c r="F9" i="5"/>
  <c r="C10" i="5"/>
  <c r="C9" i="5"/>
  <c r="F8" i="5"/>
  <c r="F7" i="5"/>
  <c r="C8" i="5"/>
  <c r="C7" i="5"/>
  <c r="K17" i="5"/>
  <c r="J17" i="5"/>
  <c r="I17" i="5"/>
  <c r="H17" i="5"/>
  <c r="L7" i="5" s="1"/>
  <c r="B17" i="5"/>
  <c r="K16" i="5"/>
  <c r="J16" i="5"/>
  <c r="I16" i="5"/>
  <c r="H16" i="5"/>
  <c r="I7" i="5" s="1"/>
  <c r="B16" i="5"/>
  <c r="K15" i="5"/>
  <c r="J15" i="5"/>
  <c r="I15" i="5"/>
  <c r="H15" i="5"/>
  <c r="I11" i="5" s="1"/>
  <c r="B15" i="5"/>
  <c r="F11" i="6"/>
  <c r="F13" i="6"/>
  <c r="F12" i="6"/>
  <c r="F15" i="5" l="1"/>
  <c r="F17" i="5"/>
  <c r="F18" i="5"/>
  <c r="F7" i="6"/>
  <c r="F6" i="6"/>
  <c r="C6" i="6"/>
  <c r="B15" i="6"/>
  <c r="C21" i="6"/>
  <c r="C23" i="6" s="1"/>
  <c r="F21" i="6"/>
  <c r="C24" i="6" s="1"/>
  <c r="C7" i="6"/>
  <c r="B20" i="8" a="1"/>
  <c r="C27" i="8" s="1"/>
  <c r="H20" i="8" a="1"/>
  <c r="L11" i="8"/>
  <c r="I9" i="8"/>
  <c r="L9" i="5"/>
  <c r="L11" i="5"/>
  <c r="I9" i="5"/>
  <c r="F16" i="5"/>
  <c r="B20" i="5" s="1" a="1"/>
  <c r="L27" i="5" s="1"/>
  <c r="L28" i="5" s="1"/>
  <c r="C33" i="5" s="1"/>
  <c r="L16" i="5"/>
  <c r="L17" i="5"/>
  <c r="H20" i="5" s="1" a="1"/>
  <c r="L15" i="5"/>
  <c r="F22" i="7"/>
  <c r="F21" i="7"/>
  <c r="F19" i="7"/>
  <c r="F20" i="7"/>
  <c r="F18" i="7"/>
  <c r="B20" i="8" l="1"/>
  <c r="L27" i="8"/>
  <c r="I27" i="8"/>
  <c r="F27" i="8"/>
  <c r="H20" i="8"/>
  <c r="B20" i="5"/>
  <c r="C27" i="5"/>
  <c r="C28" i="5" s="1"/>
  <c r="C30" i="5" s="1"/>
  <c r="H20" i="5"/>
  <c r="I27" i="5"/>
  <c r="F28" i="5" s="1"/>
  <c r="C31" i="5" s="1"/>
  <c r="F27" i="5"/>
  <c r="I28" i="5" s="1"/>
  <c r="C32" i="5" s="1"/>
  <c r="B24" i="7" a="1"/>
  <c r="B24" i="7" l="1"/>
  <c r="F33" i="7"/>
  <c r="C36" i="7" s="1"/>
  <c r="F32" i="7"/>
  <c r="C38" i="7" s="1"/>
  <c r="C32" i="7"/>
  <c r="C37" i="7" s="1"/>
  <c r="C33" i="7"/>
  <c r="C35" i="7" s="1"/>
  <c r="C39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<sst xmlns="http://schemas.openxmlformats.org/spreadsheetml/2006/main" count="201" uniqueCount="49">
  <si>
    <t>heure</t>
  </si>
  <si>
    <t>Match</t>
  </si>
  <si>
    <t>Jeu n°1</t>
  </si>
  <si>
    <t>Jeu n°2</t>
  </si>
  <si>
    <t>Equipe</t>
  </si>
  <si>
    <t>Points pour</t>
  </si>
  <si>
    <t>Points contre</t>
  </si>
  <si>
    <t>CACHY</t>
  </si>
  <si>
    <t>MOREUIL</t>
  </si>
  <si>
    <t>EPPEVILLE</t>
  </si>
  <si>
    <t>ROYE</t>
  </si>
  <si>
    <t>Points
(G=3, N=1, P=0)</t>
  </si>
  <si>
    <t>9h</t>
  </si>
  <si>
    <t>10h</t>
  </si>
  <si>
    <t>11h</t>
  </si>
  <si>
    <t>Jeu n°1 - Poule 1</t>
  </si>
  <si>
    <t>SAINS</t>
  </si>
  <si>
    <t>Poule 1</t>
  </si>
  <si>
    <t>Poule 2</t>
  </si>
  <si>
    <t>CORBIE</t>
  </si>
  <si>
    <t>AMIENS</t>
  </si>
  <si>
    <t>ERONDELLE</t>
  </si>
  <si>
    <t>14h</t>
  </si>
  <si>
    <t>15h</t>
  </si>
  <si>
    <t>Diff</t>
  </si>
  <si>
    <t>Classement</t>
  </si>
  <si>
    <t>1/2 finale 1</t>
  </si>
  <si>
    <t>1/2 finale 2</t>
  </si>
  <si>
    <t>Finale</t>
  </si>
  <si>
    <t>Finale 3ème</t>
  </si>
  <si>
    <t>Points</t>
  </si>
  <si>
    <t>Jeu d'Arc</t>
  </si>
  <si>
    <t>Corbie</t>
  </si>
  <si>
    <t>Equipe 1</t>
  </si>
  <si>
    <t>Equipe 2</t>
  </si>
  <si>
    <t>Equipe 3</t>
  </si>
  <si>
    <t>Equipe 4</t>
  </si>
  <si>
    <t>Sains</t>
  </si>
  <si>
    <t>Amiens</t>
  </si>
  <si>
    <t>ABBEVILLE</t>
  </si>
  <si>
    <t>Abbeville</t>
  </si>
  <si>
    <t>Equipe 5</t>
  </si>
  <si>
    <t>12h</t>
  </si>
  <si>
    <t>13h</t>
  </si>
  <si>
    <t>Piennes</t>
  </si>
  <si>
    <t>Fescamps</t>
  </si>
  <si>
    <t>PIENNES</t>
  </si>
  <si>
    <t>GAMACHES</t>
  </si>
  <si>
    <t>AILLY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</si>
</sst>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/>
    <xf numFmtId="0" fontId="0" fillId="0" borderId="0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ill="1" applyBorder="1"/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50C8-733F-4A4C-B952-130FAB2599DF}">
  <dimension ref="A1:P33"/>
  <sheetViews>
    <sheetView showGridLines="0" tabSelected="1" zoomScaleNormal="100" workbookViewId="0">
      <selection activeCell="D7" sqref="D7:E12"/>
    </sheetView>
  </sheetViews>
  <sheetFormatPr baseColWidth="10" defaultColWidth="10.7265625" defaultRowHeight="14.5" x14ac:dyDescent="0.35"/>
  <cols>
    <col min="1" max="6" width="12.6328125" customWidth="1"/>
    <col min="7" max="7" width="2.7265625" style="25" customWidth="1"/>
    <col min="8" max="11" width="12.6328125" customWidth="1"/>
  </cols>
  <sheetData>
    <row r="1" spans="1:16" x14ac:dyDescent="0.35">
      <c r="B1" s="21" t="s">
        <v>31</v>
      </c>
      <c r="C1" s="21" t="s">
        <v>33</v>
      </c>
      <c r="D1" s="21" t="s">
        <v>34</v>
      </c>
      <c r="E1" s="21" t="s">
        <v>35</v>
      </c>
      <c r="F1" s="21" t="s">
        <v>36</v>
      </c>
    </row>
    <row r="2" spans="1:16" x14ac:dyDescent="0.35">
      <c r="A2" s="21" t="s">
        <v>18</v>
      </c>
      <c r="B2" s="24" t="s">
        <v>38</v>
      </c>
      <c r="C2" s="24" t="s">
        <v>39</v>
      </c>
      <c r="D2" s="24" t="s">
        <v>16</v>
      </c>
      <c r="E2" s="24" t="s">
        <v>21</v>
      </c>
      <c r="F2" s="24" t="s">
        <v>20</v>
      </c>
      <c r="G2" s="29"/>
    </row>
    <row r="3" spans="1:16" x14ac:dyDescent="0.35">
      <c r="A3" s="21" t="s">
        <v>17</v>
      </c>
      <c r="B3" s="24" t="s">
        <v>37</v>
      </c>
      <c r="C3" s="24" t="s">
        <v>19</v>
      </c>
      <c r="D3" s="24" t="s">
        <v>9</v>
      </c>
      <c r="E3" s="24" t="s">
        <v>7</v>
      </c>
      <c r="F3" s="24"/>
      <c r="G3" s="29"/>
    </row>
    <row r="5" spans="1:16" x14ac:dyDescent="0.35">
      <c r="B5" s="41" t="str">
        <f>B2 &amp; " - " &amp; A2</f>
        <v>Amiens - Poule 2</v>
      </c>
      <c r="C5" s="39"/>
      <c r="D5" s="39"/>
      <c r="E5" s="39"/>
      <c r="F5" s="42"/>
      <c r="G5" s="19"/>
      <c r="H5" s="41" t="str">
        <f>B3 &amp; " - " &amp; A3</f>
        <v>Sains - Poule 1</v>
      </c>
      <c r="I5" s="39"/>
      <c r="J5" s="39"/>
      <c r="K5" s="39"/>
      <c r="L5" s="42"/>
    </row>
    <row r="6" spans="1:16" x14ac:dyDescent="0.35">
      <c r="A6" s="16" t="s">
        <v>0</v>
      </c>
      <c r="B6" s="16" t="s">
        <v>1</v>
      </c>
      <c r="C6" s="16" t="s">
        <v>4</v>
      </c>
      <c r="D6" s="16" t="s">
        <v>30</v>
      </c>
      <c r="E6" s="16" t="s">
        <v>30</v>
      </c>
      <c r="F6" s="16" t="s">
        <v>4</v>
      </c>
      <c r="G6" s="26"/>
      <c r="H6" s="16" t="s">
        <v>1</v>
      </c>
      <c r="I6" s="16" t="s">
        <v>4</v>
      </c>
      <c r="J6" s="16" t="s">
        <v>30</v>
      </c>
      <c r="K6" s="16" t="s">
        <v>30</v>
      </c>
      <c r="L6" s="16" t="s">
        <v>4</v>
      </c>
      <c r="M6" s="1"/>
      <c r="N6" s="1"/>
      <c r="O6" s="1"/>
      <c r="P6" s="1"/>
    </row>
    <row r="7" spans="1:16" x14ac:dyDescent="0.35">
      <c r="A7" s="43" t="s">
        <v>12</v>
      </c>
      <c r="B7" s="5" t="s">
        <v>2</v>
      </c>
      <c r="C7" s="16" t="str">
        <f>C2</f>
        <v>ABBEVILLE</v>
      </c>
      <c r="D7" s="22"/>
      <c r="E7" s="22"/>
      <c r="F7" s="16" t="str">
        <f>F2</f>
        <v>AMIENS</v>
      </c>
      <c r="G7" s="26"/>
      <c r="H7" s="5" t="s">
        <v>2</v>
      </c>
      <c r="I7" s="16" t="str">
        <f>H16</f>
        <v>EPPEVILLE</v>
      </c>
      <c r="J7" s="22"/>
      <c r="K7" s="22"/>
      <c r="L7" s="16" t="str">
        <f>H17</f>
        <v>CACHY</v>
      </c>
      <c r="M7" s="1"/>
      <c r="N7" s="1"/>
      <c r="O7" s="1"/>
      <c r="P7" s="1"/>
    </row>
    <row r="8" spans="1:16" x14ac:dyDescent="0.35">
      <c r="A8" s="44"/>
      <c r="B8" s="5" t="s">
        <v>3</v>
      </c>
      <c r="C8" s="16" t="str">
        <f>D2</f>
        <v>SAINS</v>
      </c>
      <c r="D8" s="22"/>
      <c r="E8" s="22"/>
      <c r="F8" s="16" t="str">
        <f>E2</f>
        <v>ERONDELLE</v>
      </c>
      <c r="G8" s="26"/>
      <c r="H8" s="5" t="s">
        <v>3</v>
      </c>
      <c r="I8" s="16"/>
      <c r="J8" s="22"/>
      <c r="K8" s="22"/>
      <c r="L8" s="16"/>
      <c r="M8" s="1"/>
      <c r="N8" s="1"/>
      <c r="O8" s="1"/>
      <c r="P8" s="1"/>
    </row>
    <row r="9" spans="1:16" x14ac:dyDescent="0.35">
      <c r="A9" s="43" t="s">
        <v>13</v>
      </c>
      <c r="B9" s="5" t="s">
        <v>2</v>
      </c>
      <c r="C9" s="16" t="str">
        <f>C2</f>
        <v>ABBEVILLE</v>
      </c>
      <c r="D9" s="22"/>
      <c r="E9" s="22"/>
      <c r="F9" s="16" t="str">
        <f>E2</f>
        <v>ERONDELLE</v>
      </c>
      <c r="G9" s="26"/>
      <c r="H9" s="5" t="s">
        <v>2</v>
      </c>
      <c r="I9" s="16" t="str">
        <f>H15</f>
        <v>CORBIE</v>
      </c>
      <c r="J9" s="22"/>
      <c r="K9" s="22"/>
      <c r="L9" s="16" t="str">
        <f>H17</f>
        <v>CACHY</v>
      </c>
      <c r="M9" s="1"/>
      <c r="N9" s="1"/>
      <c r="O9" s="1"/>
      <c r="P9" s="1"/>
    </row>
    <row r="10" spans="1:16" x14ac:dyDescent="0.35">
      <c r="A10" s="44"/>
      <c r="B10" s="5" t="s">
        <v>3</v>
      </c>
      <c r="C10" s="16" t="str">
        <f>D2</f>
        <v>SAINS</v>
      </c>
      <c r="D10" s="22"/>
      <c r="E10" s="22"/>
      <c r="F10" s="16" t="str">
        <f>F2</f>
        <v>AMIENS</v>
      </c>
      <c r="G10" s="26"/>
      <c r="H10" s="5" t="s">
        <v>3</v>
      </c>
      <c r="I10" s="16"/>
      <c r="J10" s="22"/>
      <c r="K10" s="22"/>
      <c r="L10" s="16"/>
      <c r="M10" s="1"/>
      <c r="N10" s="1"/>
      <c r="O10" s="1"/>
      <c r="P10" s="1"/>
    </row>
    <row r="11" spans="1:16" x14ac:dyDescent="0.35">
      <c r="A11" s="40" t="s">
        <v>14</v>
      </c>
      <c r="B11" s="5" t="s">
        <v>2</v>
      </c>
      <c r="C11" s="16" t="str">
        <f>C2</f>
        <v>ABBEVILLE</v>
      </c>
      <c r="D11" s="22"/>
      <c r="E11" s="22"/>
      <c r="F11" s="16" t="str">
        <f>D2</f>
        <v>SAINS</v>
      </c>
      <c r="G11" s="26"/>
      <c r="H11" s="5" t="s">
        <v>2</v>
      </c>
      <c r="I11" s="16" t="str">
        <f>H15</f>
        <v>CORBIE</v>
      </c>
      <c r="J11" s="22"/>
      <c r="K11" s="22"/>
      <c r="L11" s="16" t="str">
        <f>H16</f>
        <v>EPPEVILLE</v>
      </c>
      <c r="M11" s="1"/>
      <c r="N11" s="1"/>
      <c r="O11" s="1"/>
      <c r="P11" s="1"/>
    </row>
    <row r="12" spans="1:16" x14ac:dyDescent="0.35">
      <c r="A12" s="40"/>
      <c r="B12" s="16" t="s">
        <v>3</v>
      </c>
      <c r="C12" s="16" t="str">
        <f>E2</f>
        <v>ERONDELLE</v>
      </c>
      <c r="D12" s="22"/>
      <c r="E12" s="22"/>
      <c r="F12" s="16" t="str">
        <f>F2</f>
        <v>AMIENS</v>
      </c>
      <c r="G12" s="26"/>
      <c r="H12" s="16" t="s">
        <v>3</v>
      </c>
      <c r="I12" s="16"/>
      <c r="J12" s="22"/>
      <c r="K12" s="22"/>
      <c r="L12" s="16"/>
      <c r="M12" s="1"/>
      <c r="N12" s="1"/>
      <c r="O12" s="1"/>
      <c r="P12" s="1"/>
    </row>
    <row r="13" spans="1:16" s="25" customFormat="1" x14ac:dyDescent="0.35">
      <c r="A13" s="12"/>
      <c r="C13" s="39"/>
      <c r="D13" s="39"/>
      <c r="E13" s="39"/>
      <c r="F13" s="39"/>
      <c r="G13" s="19"/>
      <c r="H13" s="12"/>
      <c r="I13" s="39"/>
      <c r="J13" s="39"/>
      <c r="K13" s="39"/>
      <c r="L13" s="39"/>
    </row>
    <row r="14" spans="1:16" ht="43.5" hidden="1" x14ac:dyDescent="0.35">
      <c r="B14" s="4" t="s">
        <v>17</v>
      </c>
      <c r="C14" s="2" t="s">
        <v>11</v>
      </c>
      <c r="D14" s="16" t="s">
        <v>5</v>
      </c>
      <c r="E14" s="17" t="s">
        <v>6</v>
      </c>
      <c r="F14" s="16" t="s">
        <v>24</v>
      </c>
      <c r="G14" s="26"/>
      <c r="H14" s="4" t="s">
        <v>18</v>
      </c>
      <c r="I14" s="6" t="s">
        <v>11</v>
      </c>
      <c r="J14" s="7" t="s">
        <v>5</v>
      </c>
      <c r="K14" s="7" t="s">
        <v>6</v>
      </c>
      <c r="L14" s="7" t="s">
        <v>24</v>
      </c>
    </row>
    <row r="15" spans="1:16" hidden="1" x14ac:dyDescent="0.35">
      <c r="B15" s="3" t="str">
        <f>C2</f>
        <v>ABBEVILLE</v>
      </c>
      <c r="C15" s="16">
        <f>IF(D7+E7=0,0,IF(D7&gt;E7,3,IF(D7=E7,1,0)))+IF(D9+E9=0,0,IF(D9&gt;E9,3,IF(D9=E9,1,0)))+IF(D11+E11=0,0,IF(D11&gt;E11,3,IF(D11=E11,1,0)))</f>
        <v>0</v>
      </c>
      <c r="D15" s="16">
        <f>D7+D9+D11</f>
        <v>0</v>
      </c>
      <c r="E15" s="16">
        <f>E7+E9+E11</f>
        <v>0</v>
      </c>
      <c r="F15" s="16">
        <f>D15-E15</f>
        <v>0</v>
      </c>
      <c r="G15" s="26"/>
      <c r="H15" s="3" t="str">
        <f>C3</f>
        <v>CORBIE</v>
      </c>
      <c r="I15" s="16">
        <f>IF(J9+K9=0,0,IF(J9&gt;K9,3,IF(J9=K9,1,0)))+IF(J11+K11=0,0,IF(J11&gt;K11,3,IF(J11=K11,1,0)))</f>
        <v>0</v>
      </c>
      <c r="J15" s="16">
        <f>J9+J11</f>
        <v>0</v>
      </c>
      <c r="K15" s="16">
        <f>K9+K11</f>
        <v>0</v>
      </c>
      <c r="L15" s="16">
        <f>J15-K15</f>
        <v>0</v>
      </c>
    </row>
    <row r="16" spans="1:16" hidden="1" x14ac:dyDescent="0.35">
      <c r="B16" s="3" t="str">
        <f>D2</f>
        <v>SAINS</v>
      </c>
      <c r="C16" s="16">
        <f>IF(D8+E8=0,0,IF(D8&gt;E8,3,IF(D8=E8,1,0)))+IF(D10+E10=0,0,IF(D10&gt;E10,3,IF(D10=E10,1,0)))+IF(E11+D11=0,0,IF(E11&gt;D11,3,IF(E11=D11,1,0)))</f>
        <v>0</v>
      </c>
      <c r="D16" s="16">
        <f>D8+D10+E11</f>
        <v>0</v>
      </c>
      <c r="E16" s="16">
        <f>E8+E10+D11</f>
        <v>0</v>
      </c>
      <c r="F16" s="16">
        <f t="shared" ref="F16:F18" si="0">D16-E16</f>
        <v>0</v>
      </c>
      <c r="G16" s="26"/>
      <c r="H16" s="3" t="str">
        <f>D3</f>
        <v>EPPEVILLE</v>
      </c>
      <c r="I16" s="16">
        <f>IF(J7+K7=0,0,IF(J7&gt;K7,3,IF(J7=K7,1,0)))+IF(K11+J11=0,0,IF(K11&gt;J11,3,IF(K11=J11,1,0)))</f>
        <v>0</v>
      </c>
      <c r="J16" s="16">
        <f>J7+K11</f>
        <v>0</v>
      </c>
      <c r="K16" s="16">
        <f>K7+J11</f>
        <v>0</v>
      </c>
      <c r="L16" s="16">
        <f t="shared" ref="L16:L17" si="1">J16-K16</f>
        <v>0</v>
      </c>
    </row>
    <row r="17" spans="1:12" hidden="1" x14ac:dyDescent="0.35">
      <c r="B17" s="3" t="str">
        <f>E2</f>
        <v>ERONDELLE</v>
      </c>
      <c r="C17" s="16">
        <f>IF(E8+D8=0,0,IF(E8&gt;D8,3,IF(E8=D8,1,0)))+IF(E9+D9=0,0,IF(E9&gt;D9,3,IF(E9=D9,1,0)))+IF(D12+E12=0,0,IF(D12&gt;E12,3,IF(D12=E12,1,0)))</f>
        <v>0</v>
      </c>
      <c r="D17" s="16">
        <f>E8+E9+D12</f>
        <v>0</v>
      </c>
      <c r="E17" s="16">
        <f>D8+D9+E12</f>
        <v>0</v>
      </c>
      <c r="F17" s="16">
        <f t="shared" si="0"/>
        <v>0</v>
      </c>
      <c r="G17" s="26"/>
      <c r="H17" s="3" t="str">
        <f>E3</f>
        <v>CACHY</v>
      </c>
      <c r="I17" s="16">
        <f>IF(K7+J7=0,0,IF(K7&gt;J7,3,IF(K7=J7,1,0)))+IF(K9+J9=0,0,IF(K9&gt;J9,3,IF(K9=J9,1,0)))</f>
        <v>0</v>
      </c>
      <c r="J17" s="16">
        <f>K7+K9</f>
        <v>0</v>
      </c>
      <c r="K17" s="16">
        <f>J7+J9</f>
        <v>0</v>
      </c>
      <c r="L17" s="16">
        <f t="shared" si="1"/>
        <v>0</v>
      </c>
    </row>
    <row r="18" spans="1:12" hidden="1" x14ac:dyDescent="0.35">
      <c r="B18" s="3" t="str">
        <f>F2</f>
        <v>AMIENS</v>
      </c>
      <c r="C18" s="16">
        <f>IF(E7+D7=0,0,IF(E7&gt;D7,3,IF(E7=D7=1,0)))+IF(E10+D10=0,0,IF(E10&gt;D10,3,IF(E10=D10,1,0)))+IF(E12+D12=0,0,IF(E12&gt;D12,3,IF(E12=D12,1,0)))</f>
        <v>0</v>
      </c>
      <c r="D18" s="16">
        <f>E7+E10+E12</f>
        <v>0</v>
      </c>
      <c r="E18" s="16">
        <f>D7+D10+D12</f>
        <v>0</v>
      </c>
      <c r="F18" s="16">
        <f t="shared" si="0"/>
        <v>0</v>
      </c>
      <c r="G18" s="26"/>
      <c r="H18" s="3"/>
      <c r="I18" s="16"/>
      <c r="J18" s="16"/>
      <c r="K18" s="16"/>
      <c r="L18" s="16"/>
    </row>
    <row r="19" spans="1:12" hidden="1" x14ac:dyDescent="0.35">
      <c r="A19" s="1"/>
      <c r="B19" s="1"/>
      <c r="C19" s="1"/>
      <c r="D19" s="1"/>
      <c r="E19" s="1"/>
      <c r="F19" s="1"/>
      <c r="G19" s="12"/>
      <c r="H19" s="1"/>
      <c r="I19" s="1"/>
      <c r="J19" s="1"/>
      <c r="K19" s="1"/>
      <c r="L19" s="1"/>
    </row>
    <row r="20" spans="1:12" ht="43.5" x14ac:dyDescent="0.35">
      <c r="A20" s="1"/>
      <c r="B20" s="4" t="str" cm="1">
        <f t="array" ref="B20:F24">_xlfn.SORTBY(B14:F18,C14:C18,-1,F14:F18,-1,D14:D18,-1)</f>
        <v>Poule 1</v>
      </c>
      <c r="C20" s="2" t="str">
        <v>Points
(G=3, N=1, P=0)</v>
      </c>
      <c r="D20" s="16" t="str">
        <v>Points pour</v>
      </c>
      <c r="E20" s="16" t="str">
        <v>Points contre</v>
      </c>
      <c r="F20" s="16" t="str">
        <v>Diff</v>
      </c>
      <c r="G20" s="26"/>
      <c r="H20" s="4" t="str" cm="1">
        <f t="array" ref="H20:L23">_xlfn.SORTBY(H14:L17,I14:I17,-1,L14:L17,-1,J14:J17,-1)</f>
        <v>Poule 2</v>
      </c>
      <c r="I20" s="2" t="str">
        <v>Points
(G=3, N=1, P=0)</v>
      </c>
      <c r="J20" s="16" t="str">
        <v>Points pour</v>
      </c>
      <c r="K20" s="16" t="str">
        <v>Points contre</v>
      </c>
      <c r="L20" s="16" t="str">
        <v>Diff</v>
      </c>
    </row>
    <row r="21" spans="1:12" x14ac:dyDescent="0.35">
      <c r="A21" s="1"/>
      <c r="B21" s="3" t="str">
        <v>ABBEVILLE</v>
      </c>
      <c r="C21" s="16">
        <v>0</v>
      </c>
      <c r="D21" s="16">
        <v>0</v>
      </c>
      <c r="E21" s="16">
        <v>0</v>
      </c>
      <c r="F21" s="16">
        <v>0</v>
      </c>
      <c r="G21" s="26"/>
      <c r="H21" s="3" t="str">
        <v>CORBIE</v>
      </c>
      <c r="I21" s="16">
        <v>0</v>
      </c>
      <c r="J21" s="16">
        <v>0</v>
      </c>
      <c r="K21" s="16">
        <v>0</v>
      </c>
      <c r="L21" s="16">
        <v>0</v>
      </c>
    </row>
    <row r="22" spans="1:12" x14ac:dyDescent="0.35">
      <c r="A22" s="1"/>
      <c r="B22" s="3" t="str">
        <v>SAINS</v>
      </c>
      <c r="C22" s="16">
        <v>0</v>
      </c>
      <c r="D22" s="16">
        <v>0</v>
      </c>
      <c r="E22" s="16">
        <v>0</v>
      </c>
      <c r="F22" s="16">
        <v>0</v>
      </c>
      <c r="G22" s="26"/>
      <c r="H22" s="3" t="str">
        <v>EPPEVILLE</v>
      </c>
      <c r="I22" s="16">
        <v>0</v>
      </c>
      <c r="J22" s="16">
        <v>0</v>
      </c>
      <c r="K22" s="16">
        <v>0</v>
      </c>
      <c r="L22" s="16">
        <v>0</v>
      </c>
    </row>
    <row r="23" spans="1:12" x14ac:dyDescent="0.35">
      <c r="A23" s="1"/>
      <c r="B23" s="3" t="str">
        <v>ERONDELLE</v>
      </c>
      <c r="C23" s="16">
        <v>0</v>
      </c>
      <c r="D23" s="16">
        <v>0</v>
      </c>
      <c r="E23" s="16">
        <v>0</v>
      </c>
      <c r="F23" s="16">
        <v>0</v>
      </c>
      <c r="G23" s="26"/>
      <c r="H23" s="3" t="str">
        <v>CACHY</v>
      </c>
      <c r="I23" s="16">
        <v>0</v>
      </c>
      <c r="J23" s="16">
        <v>0</v>
      </c>
      <c r="K23" s="16">
        <v>0</v>
      </c>
      <c r="L23" s="16">
        <v>0</v>
      </c>
    </row>
    <row r="24" spans="1:12" x14ac:dyDescent="0.35">
      <c r="A24" s="1"/>
      <c r="B24" s="3" t="str">
        <v>AMIENS</v>
      </c>
      <c r="C24" s="16">
        <v>0</v>
      </c>
      <c r="D24" s="16">
        <v>0</v>
      </c>
      <c r="E24" s="16">
        <v>0</v>
      </c>
      <c r="F24" s="16">
        <v>0</v>
      </c>
      <c r="G24" s="19"/>
      <c r="H24" s="1"/>
      <c r="I24" s="1"/>
      <c r="J24" s="1"/>
      <c r="K24" s="1"/>
      <c r="L24" s="1"/>
    </row>
    <row r="25" spans="1:12" x14ac:dyDescent="0.35">
      <c r="A25" s="1"/>
      <c r="B25" s="1"/>
      <c r="C25" s="1"/>
      <c r="D25" s="1"/>
      <c r="E25" s="1"/>
      <c r="F25" s="1"/>
      <c r="G25" s="12"/>
      <c r="H25" s="1"/>
      <c r="I25" s="1"/>
      <c r="J25" s="1"/>
      <c r="K25" s="1"/>
      <c r="L25" s="1"/>
    </row>
    <row r="26" spans="1:12" x14ac:dyDescent="0.35">
      <c r="A26" s="16" t="s">
        <v>0</v>
      </c>
      <c r="B26" s="17" t="s">
        <v>1</v>
      </c>
      <c r="C26" s="40" t="str">
        <f>B3 &amp; " - Jeu n°1"</f>
        <v>Sains - Jeu n°1</v>
      </c>
      <c r="D26" s="40"/>
      <c r="E26" s="40"/>
      <c r="F26" s="40"/>
      <c r="G26" s="27"/>
      <c r="H26" s="17" t="s">
        <v>1</v>
      </c>
      <c r="I26" s="41" t="str">
        <f>B3 &amp; " - Jeu n°2"</f>
        <v>Sains - Jeu n°2</v>
      </c>
      <c r="J26" s="39"/>
      <c r="K26" s="39"/>
      <c r="L26" s="42"/>
    </row>
    <row r="27" spans="1:12" x14ac:dyDescent="0.35">
      <c r="A27" s="16" t="s">
        <v>22</v>
      </c>
      <c r="B27" s="16" t="s">
        <v>26</v>
      </c>
      <c r="C27" s="20" t="str">
        <f>IF(C21=0,"",B21)</f>
        <v/>
      </c>
      <c r="D27" s="22"/>
      <c r="E27" s="22"/>
      <c r="F27" s="9" t="str">
        <f>IF(I22=0,"",H22)</f>
        <v/>
      </c>
      <c r="G27" s="28"/>
      <c r="H27" s="16" t="s">
        <v>27</v>
      </c>
      <c r="I27" s="8" t="str">
        <f>IF(I21=0,"",H21)</f>
        <v/>
      </c>
      <c r="J27" s="23"/>
      <c r="K27" s="23"/>
      <c r="L27" s="9" t="str">
        <f>IF(C22=0,"",B22)</f>
        <v/>
      </c>
    </row>
    <row r="28" spans="1:12" x14ac:dyDescent="0.35">
      <c r="A28" s="16" t="s">
        <v>23</v>
      </c>
      <c r="B28" s="16" t="s">
        <v>28</v>
      </c>
      <c r="C28" s="17" t="str">
        <f>IF(D27+E27=0,"",IF(D27&gt;E27,C27,F27))</f>
        <v/>
      </c>
      <c r="D28" s="22"/>
      <c r="E28" s="22"/>
      <c r="F28" s="18" t="str">
        <f>IF(J27+K27=0,"",IF(J27&gt;K27,I27,L27))</f>
        <v/>
      </c>
      <c r="G28" s="28"/>
      <c r="H28" s="16" t="s">
        <v>29</v>
      </c>
      <c r="I28" s="10" t="str">
        <f>IF(D27+E27=0,"",IF(D27&gt;E27,F27,C27))</f>
        <v/>
      </c>
      <c r="J28" s="22"/>
      <c r="K28" s="22"/>
      <c r="L28" s="11" t="str">
        <f>IF(J27+K27=0,"",IF(J27&gt;K27,L27,I27))</f>
        <v/>
      </c>
    </row>
    <row r="30" spans="1:12" x14ac:dyDescent="0.35">
      <c r="A30" s="13" t="s">
        <v>25</v>
      </c>
      <c r="B30" s="14">
        <v>1</v>
      </c>
      <c r="C30" s="15" t="str">
        <f>IF(D28+E28=0,"",IF(D28&gt;E28,C28,F28))</f>
        <v/>
      </c>
    </row>
    <row r="31" spans="1:12" x14ac:dyDescent="0.35">
      <c r="B31" s="14">
        <v>2</v>
      </c>
      <c r="C31" s="15" t="str">
        <f>IF(D28+E28=0,"",IF(D28&gt;E28,F28,C28))</f>
        <v/>
      </c>
    </row>
    <row r="32" spans="1:12" x14ac:dyDescent="0.35">
      <c r="B32" s="14">
        <v>3</v>
      </c>
      <c r="C32" s="15" t="str">
        <f>IF(J28+K28=0,"",IF(J28&gt;K28,I28,L28))</f>
        <v/>
      </c>
    </row>
    <row r="33" spans="2:3" x14ac:dyDescent="0.35">
      <c r="B33" s="14">
        <v>4</v>
      </c>
      <c r="C33" s="15" t="str">
        <f>IF(J28+K28=0,"",IF(J28&gt;K28,L28,I28))</f>
        <v/>
      </c>
    </row>
  </sheetData>
  <mergeCells count="9">
    <mergeCell ref="B5:F5"/>
    <mergeCell ref="H5:L5"/>
    <mergeCell ref="C13:F13"/>
    <mergeCell ref="I13:L13"/>
    <mergeCell ref="C26:F26"/>
    <mergeCell ref="I26:L26"/>
    <mergeCell ref="A7:A8"/>
    <mergeCell ref="A9:A10"/>
    <mergeCell ref="A11:A12"/>
  </mergeCells>
  <phoneticPr fontId="2" type="noConversion"/>
  <printOptions horizontalCentered="1" verticalCentered="1"/>
  <pageMargins left="0.23622047244094491" right="0.23622047244094491" top="0.35433070866141736" bottom="0.15748031496062992" header="0.11811023622047245" footer="0.11811023622047245"/>
  <pageSetup paperSize="9" orientation="landscape" r:id="rId1"/>
  <headerFooter>
    <oddHeader>&amp;CCOUPE DU PRESIDENT CLASSIQUE
11 septembre 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2451-3C5F-49EA-A095-552A32A84F5A}">
  <dimension ref="A1:P33"/>
  <sheetViews>
    <sheetView showGridLines="0" zoomScaleNormal="100" workbookViewId="0">
      <selection activeCell="I27" sqref="I27"/>
    </sheetView>
  </sheetViews>
  <sheetFormatPr baseColWidth="10" defaultColWidth="10.7265625" defaultRowHeight="14.5" x14ac:dyDescent="0.35"/>
  <cols>
    <col min="1" max="6" width="12.6328125" customWidth="1"/>
    <col min="7" max="7" width="2.7265625" style="25" customWidth="1"/>
    <col min="8" max="11" width="12.6328125" customWidth="1"/>
  </cols>
  <sheetData>
    <row r="1" spans="1:16" x14ac:dyDescent="0.35">
      <c r="B1" s="21" t="s">
        <v>31</v>
      </c>
      <c r="C1" s="21" t="s">
        <v>33</v>
      </c>
      <c r="D1" s="21" t="s">
        <v>34</v>
      </c>
      <c r="E1" s="21" t="s">
        <v>35</v>
      </c>
      <c r="F1" s="21" t="s">
        <v>36</v>
      </c>
    </row>
    <row r="2" spans="1:16" x14ac:dyDescent="0.35">
      <c r="A2" s="21" t="s">
        <v>17</v>
      </c>
      <c r="B2" s="24" t="s">
        <v>44</v>
      </c>
      <c r="C2" s="24" t="s">
        <v>9</v>
      </c>
      <c r="D2" s="24" t="s">
        <v>19</v>
      </c>
      <c r="E2" s="24" t="s">
        <v>46</v>
      </c>
      <c r="F2" s="24" t="s">
        <v>47</v>
      </c>
      <c r="G2" s="29"/>
    </row>
    <row r="3" spans="1:16" x14ac:dyDescent="0.35">
      <c r="A3" s="21" t="s">
        <v>18</v>
      </c>
      <c r="B3" s="24" t="s">
        <v>45</v>
      </c>
      <c r="C3" s="24" t="s">
        <v>48</v>
      </c>
      <c r="D3" s="24" t="s">
        <v>7</v>
      </c>
      <c r="E3" s="24" t="s">
        <v>10</v>
      </c>
      <c r="F3" s="24"/>
      <c r="G3" s="29"/>
    </row>
    <row r="5" spans="1:16" x14ac:dyDescent="0.35">
      <c r="B5" s="41" t="str">
        <f>B2 &amp; " - " &amp; A2</f>
        <v>Piennes - Poule 1</v>
      </c>
      <c r="C5" s="39"/>
      <c r="D5" s="39"/>
      <c r="E5" s="39"/>
      <c r="F5" s="42"/>
      <c r="G5" s="19"/>
      <c r="H5" s="41" t="str">
        <f>B3 &amp; " - " &amp; A3</f>
        <v>Fescamps - Poule 2</v>
      </c>
      <c r="I5" s="39"/>
      <c r="J5" s="39"/>
      <c r="K5" s="39"/>
      <c r="L5" s="42"/>
    </row>
    <row r="6" spans="1:16" x14ac:dyDescent="0.35">
      <c r="A6" s="36" t="s">
        <v>0</v>
      </c>
      <c r="B6" s="36" t="s">
        <v>1</v>
      </c>
      <c r="C6" s="36" t="s">
        <v>4</v>
      </c>
      <c r="D6" s="36" t="s">
        <v>30</v>
      </c>
      <c r="E6" s="36" t="s">
        <v>30</v>
      </c>
      <c r="F6" s="36" t="s">
        <v>4</v>
      </c>
      <c r="G6" s="26"/>
      <c r="H6" s="36" t="s">
        <v>1</v>
      </c>
      <c r="I6" s="36" t="s">
        <v>4</v>
      </c>
      <c r="J6" s="36" t="s">
        <v>30</v>
      </c>
      <c r="K6" s="36" t="s">
        <v>30</v>
      </c>
      <c r="L6" s="36" t="s">
        <v>4</v>
      </c>
      <c r="M6" s="1"/>
      <c r="N6" s="1"/>
      <c r="O6" s="1"/>
      <c r="P6" s="1"/>
    </row>
    <row r="7" spans="1:16" x14ac:dyDescent="0.35">
      <c r="A7" s="43" t="s">
        <v>12</v>
      </c>
      <c r="B7" s="34" t="s">
        <v>2</v>
      </c>
      <c r="C7" s="36" t="str">
        <f>C2</f>
        <v>EPPEVILLE</v>
      </c>
      <c r="D7" s="22"/>
      <c r="E7" s="22"/>
      <c r="F7" s="36" t="str">
        <f>F2</f>
        <v>GAMACHES</v>
      </c>
      <c r="G7" s="26"/>
      <c r="H7" s="34" t="s">
        <v>2</v>
      </c>
      <c r="I7" s="36" t="str">
        <f>H16</f>
        <v>CACHY</v>
      </c>
      <c r="J7" s="22"/>
      <c r="K7" s="22"/>
      <c r="L7" s="36" t="str">
        <f>H17</f>
        <v>ROYE</v>
      </c>
      <c r="M7" s="1"/>
      <c r="N7" s="1"/>
      <c r="O7" s="1"/>
      <c r="P7" s="1"/>
    </row>
    <row r="8" spans="1:16" x14ac:dyDescent="0.35">
      <c r="A8" s="44"/>
      <c r="B8" s="34" t="s">
        <v>3</v>
      </c>
      <c r="C8" s="36" t="str">
        <f>D2</f>
        <v>CORBIE</v>
      </c>
      <c r="D8" s="22"/>
      <c r="E8" s="22"/>
      <c r="F8" s="36" t="str">
        <f>E2</f>
        <v>PIENNES</v>
      </c>
      <c r="G8" s="26"/>
      <c r="H8" s="34" t="s">
        <v>3</v>
      </c>
      <c r="I8" s="36"/>
      <c r="J8" s="22"/>
      <c r="K8" s="22"/>
      <c r="L8" s="36"/>
      <c r="M8" s="1"/>
      <c r="N8" s="1"/>
      <c r="O8" s="1"/>
      <c r="P8" s="1"/>
    </row>
    <row r="9" spans="1:16" x14ac:dyDescent="0.35">
      <c r="A9" s="43" t="s">
        <v>13</v>
      </c>
      <c r="B9" s="34" t="s">
        <v>2</v>
      </c>
      <c r="C9" s="36" t="str">
        <f>C2</f>
        <v>EPPEVILLE</v>
      </c>
      <c r="D9" s="22"/>
      <c r="E9" s="22"/>
      <c r="F9" s="36" t="str">
        <f>E2</f>
        <v>PIENNES</v>
      </c>
      <c r="G9" s="26"/>
      <c r="H9" s="34" t="s">
        <v>2</v>
      </c>
      <c r="I9" s="36" t="str">
        <f>H15</f>
        <v>AILLY</v>
      </c>
      <c r="J9" s="22"/>
      <c r="K9" s="22"/>
      <c r="L9" s="36" t="str">
        <f>H17</f>
        <v>ROYE</v>
      </c>
      <c r="M9" s="1"/>
      <c r="N9" s="1"/>
      <c r="O9" s="1"/>
      <c r="P9" s="1"/>
    </row>
    <row r="10" spans="1:16" x14ac:dyDescent="0.35">
      <c r="A10" s="44"/>
      <c r="B10" s="34" t="s">
        <v>3</v>
      </c>
      <c r="C10" s="36" t="str">
        <f>D2</f>
        <v>CORBIE</v>
      </c>
      <c r="D10" s="22"/>
      <c r="E10" s="22"/>
      <c r="F10" s="36" t="str">
        <f>F2</f>
        <v>GAMACHES</v>
      </c>
      <c r="G10" s="26"/>
      <c r="H10" s="34" t="s">
        <v>3</v>
      </c>
      <c r="I10" s="36"/>
      <c r="J10" s="22"/>
      <c r="K10" s="22"/>
      <c r="L10" s="36"/>
      <c r="M10" s="1"/>
      <c r="N10" s="1"/>
      <c r="O10" s="1"/>
      <c r="P10" s="1"/>
    </row>
    <row r="11" spans="1:16" x14ac:dyDescent="0.35">
      <c r="A11" s="40" t="s">
        <v>14</v>
      </c>
      <c r="B11" s="34" t="s">
        <v>2</v>
      </c>
      <c r="C11" s="36" t="str">
        <f>C2</f>
        <v>EPPEVILLE</v>
      </c>
      <c r="D11" s="22"/>
      <c r="E11" s="22"/>
      <c r="F11" s="36" t="str">
        <f>D2</f>
        <v>CORBIE</v>
      </c>
      <c r="G11" s="26"/>
      <c r="H11" s="34" t="s">
        <v>2</v>
      </c>
      <c r="I11" s="36" t="str">
        <f>H15</f>
        <v>AILLY</v>
      </c>
      <c r="J11" s="22"/>
      <c r="K11" s="22"/>
      <c r="L11" s="36" t="str">
        <f>H16</f>
        <v>CACHY</v>
      </c>
      <c r="M11" s="1"/>
      <c r="N11" s="1"/>
      <c r="O11" s="1"/>
      <c r="P11" s="1"/>
    </row>
    <row r="12" spans="1:16" x14ac:dyDescent="0.35">
      <c r="A12" s="40"/>
      <c r="B12" s="36" t="s">
        <v>3</v>
      </c>
      <c r="C12" s="36" t="str">
        <f>E2</f>
        <v>PIENNES</v>
      </c>
      <c r="D12" s="22"/>
      <c r="E12" s="22"/>
      <c r="F12" s="36" t="str">
        <f>F2</f>
        <v>GAMACHES</v>
      </c>
      <c r="G12" s="26"/>
      <c r="H12" s="36" t="s">
        <v>3</v>
      </c>
      <c r="I12" s="36"/>
      <c r="J12" s="22"/>
      <c r="K12" s="22"/>
      <c r="L12" s="36"/>
      <c r="M12" s="1"/>
      <c r="N12" s="1"/>
      <c r="O12" s="1"/>
      <c r="P12" s="1"/>
    </row>
    <row r="13" spans="1:16" s="25" customFormat="1" x14ac:dyDescent="0.35">
      <c r="A13" s="12"/>
      <c r="C13" s="39"/>
      <c r="D13" s="39"/>
      <c r="E13" s="39"/>
      <c r="F13" s="39"/>
      <c r="G13" s="19"/>
      <c r="H13" s="12"/>
      <c r="I13" s="39"/>
      <c r="J13" s="39"/>
      <c r="K13" s="39"/>
      <c r="L13" s="39"/>
    </row>
    <row r="14" spans="1:16" ht="43.5" hidden="1" x14ac:dyDescent="0.35">
      <c r="B14" s="4" t="s">
        <v>17</v>
      </c>
      <c r="C14" s="2" t="s">
        <v>11</v>
      </c>
      <c r="D14" s="36" t="s">
        <v>5</v>
      </c>
      <c r="E14" s="37" t="s">
        <v>6</v>
      </c>
      <c r="F14" s="36" t="s">
        <v>24</v>
      </c>
      <c r="G14" s="26"/>
      <c r="H14" s="4" t="s">
        <v>18</v>
      </c>
      <c r="I14" s="6" t="s">
        <v>11</v>
      </c>
      <c r="J14" s="35" t="s">
        <v>5</v>
      </c>
      <c r="K14" s="35" t="s">
        <v>6</v>
      </c>
      <c r="L14" s="35" t="s">
        <v>24</v>
      </c>
    </row>
    <row r="15" spans="1:16" hidden="1" x14ac:dyDescent="0.35">
      <c r="B15" s="3" t="str">
        <f>C2</f>
        <v>EPPEVILLE</v>
      </c>
      <c r="C15" s="36">
        <f>IF(D7+E7=0,0,IF(D7&gt;E7,3,IF(D7=E7,1,0)))+IF(D9+E9=0,0,IF(D9&gt;E9,3,IF(D9=E9,1,0)))+IF(D11+E11=0,0,IF(D11&gt;E11,3,IF(D11=E11,1,0)))</f>
        <v>0</v>
      </c>
      <c r="D15" s="36">
        <f>D7+D9+D11</f>
        <v>0</v>
      </c>
      <c r="E15" s="36">
        <f>E7+E9+E11</f>
        <v>0</v>
      </c>
      <c r="F15" s="36">
        <f>D15-E15</f>
        <v>0</v>
      </c>
      <c r="G15" s="26"/>
      <c r="H15" s="3" t="str">
        <f>C3</f>
        <v>AILLY</v>
      </c>
      <c r="I15" s="36">
        <f>IF(J9+K9=0,0,IF(J9&gt;K9,3,IF(J9=K9,1,0)))+IF(J11+K11=0,0,IF(J11&gt;K11,3,IF(J11=K11,1,0)))</f>
        <v>0</v>
      </c>
      <c r="J15" s="36">
        <f>J9+J11</f>
        <v>0</v>
      </c>
      <c r="K15" s="36">
        <f>K9+K11</f>
        <v>0</v>
      </c>
      <c r="L15" s="36">
        <f>J15-K15</f>
        <v>0</v>
      </c>
    </row>
    <row r="16" spans="1:16" hidden="1" x14ac:dyDescent="0.35">
      <c r="B16" s="3" t="str">
        <f>D2</f>
        <v>CORBIE</v>
      </c>
      <c r="C16" s="36">
        <f>IF(D8+E8=0,0,IF(D8&gt;E8,3,IF(D8=E8,1,0)))+IF(D10+E10=0,0,IF(D10&gt;E10,3,IF(D10=E10,1,0)))+IF(E11+D11=0,0,IF(E11&gt;D11,3,IF(E11=D11,1,0)))</f>
        <v>0</v>
      </c>
      <c r="D16" s="36">
        <f>D8+D10+E11</f>
        <v>0</v>
      </c>
      <c r="E16" s="36">
        <f>E8+E10+D11</f>
        <v>0</v>
      </c>
      <c r="F16" s="36">
        <f t="shared" ref="F16:F18" si="0">D16-E16</f>
        <v>0</v>
      </c>
      <c r="G16" s="26"/>
      <c r="H16" s="3" t="str">
        <f>D3</f>
        <v>CACHY</v>
      </c>
      <c r="I16" s="36">
        <f>IF(J7+K7=0,0,IF(J7&gt;K7,3,IF(J7=K7,1,0)))+IF(K11+J11=0,0,IF(K11&gt;J11,3,IF(K11=J11,1,0)))</f>
        <v>0</v>
      </c>
      <c r="J16" s="36">
        <f>J7+K11</f>
        <v>0</v>
      </c>
      <c r="K16" s="36">
        <f>K7+J11</f>
        <v>0</v>
      </c>
      <c r="L16" s="36">
        <f t="shared" ref="L16:L17" si="1">J16-K16</f>
        <v>0</v>
      </c>
    </row>
    <row r="17" spans="1:12" hidden="1" x14ac:dyDescent="0.35">
      <c r="B17" s="3" t="str">
        <f>E2</f>
        <v>PIENNES</v>
      </c>
      <c r="C17" s="36">
        <f>IF(E8+D8=0,0,IF(E8&gt;D8,3,IF(E8=D8,1,0)))+IF(E9+D9=0,0,IF(E9&gt;D9,3,IF(E9=D9,1,0)))+IF(D12+E12=0,0,IF(D12&gt;E12,3,IF(D12=E12,1,0)))</f>
        <v>0</v>
      </c>
      <c r="D17" s="36">
        <f>E8+E9+D12</f>
        <v>0</v>
      </c>
      <c r="E17" s="36">
        <f>D8+D9+E12</f>
        <v>0</v>
      </c>
      <c r="F17" s="36">
        <f t="shared" si="0"/>
        <v>0</v>
      </c>
      <c r="G17" s="26"/>
      <c r="H17" s="3" t="str">
        <f>E3</f>
        <v>ROYE</v>
      </c>
      <c r="I17" s="36">
        <f>IF(K7+J7=0,0,IF(K7&gt;J7,3,IF(K7=J7,1,0)))+IF(K9+J9=0,0,IF(K9&gt;J9,3,IF(K9=J9,1,0)))</f>
        <v>0</v>
      </c>
      <c r="J17" s="36">
        <f>K7+K9</f>
        <v>0</v>
      </c>
      <c r="K17" s="36">
        <f>J7+J9</f>
        <v>0</v>
      </c>
      <c r="L17" s="36">
        <f t="shared" si="1"/>
        <v>0</v>
      </c>
    </row>
    <row r="18" spans="1:12" hidden="1" x14ac:dyDescent="0.35">
      <c r="B18" s="3" t="str">
        <f>F2</f>
        <v>GAMACHES</v>
      </c>
      <c r="C18" s="36">
        <f>IF(E7+D7=0,0,IF(E7&gt;D7,3,IF(E7=D7=1,0)))+IF(E10+D10=0,0,IF(E10&gt;D10,3,IF(E10=D10,1,0)))+IF(E12+D12=0,0,IF(E12&gt;D12,3,IF(E12=D12,1,0)))</f>
        <v>0</v>
      </c>
      <c r="D18" s="36">
        <f>E7+E10+E12</f>
        <v>0</v>
      </c>
      <c r="E18" s="36">
        <f>D7+D10+D12</f>
        <v>0</v>
      </c>
      <c r="F18" s="36">
        <f t="shared" si="0"/>
        <v>0</v>
      </c>
      <c r="G18" s="26"/>
      <c r="H18" s="3"/>
      <c r="I18" s="36"/>
      <c r="J18" s="36"/>
      <c r="K18" s="36"/>
      <c r="L18" s="36"/>
    </row>
    <row r="19" spans="1:12" hidden="1" x14ac:dyDescent="0.35">
      <c r="A19" s="1"/>
      <c r="B19" s="1"/>
      <c r="C19" s="1"/>
      <c r="D19" s="1"/>
      <c r="E19" s="1"/>
      <c r="F19" s="1"/>
      <c r="G19" s="12"/>
      <c r="H19" s="1"/>
      <c r="I19" s="1"/>
      <c r="J19" s="1"/>
      <c r="K19" s="1"/>
      <c r="L19" s="1"/>
    </row>
    <row r="20" spans="1:12" ht="43.5" x14ac:dyDescent="0.35">
      <c r="A20" s="1"/>
      <c r="B20" s="4" t="str" cm="1">
        <f t="array" ref="B20:F24">_xlfn.SORTBY(B14:F18,C14:C18,-1,F14:F18,-1,D14:D18,-1)</f>
        <v>Poule 1</v>
      </c>
      <c r="C20" s="2" t="str">
        <v>Points
(G=3, N=1, P=0)</v>
      </c>
      <c r="D20" s="36" t="str">
        <v>Points pour</v>
      </c>
      <c r="E20" s="36" t="str">
        <v>Points contre</v>
      </c>
      <c r="F20" s="36" t="str">
        <v>Diff</v>
      </c>
      <c r="G20" s="26"/>
      <c r="H20" s="4" t="str" cm="1">
        <f t="array" ref="H20:L23">_xlfn.SORTBY(H14:L17,I14:I17,-1,L14:L17,-1,J14:J17,-1)</f>
        <v>Poule 2</v>
      </c>
      <c r="I20" s="2" t="str">
        <v>Points
(G=3, N=1, P=0)</v>
      </c>
      <c r="J20" s="36" t="str">
        <v>Points pour</v>
      </c>
      <c r="K20" s="36" t="str">
        <v>Points contre</v>
      </c>
      <c r="L20" s="36" t="str">
        <v>Diff</v>
      </c>
    </row>
    <row r="21" spans="1:12" x14ac:dyDescent="0.35">
      <c r="A21" s="1"/>
      <c r="B21" s="3" t="str">
        <v>EPPEVILLE</v>
      </c>
      <c r="C21" s="36">
        <v>0</v>
      </c>
      <c r="D21" s="36">
        <v>0</v>
      </c>
      <c r="E21" s="36">
        <v>0</v>
      </c>
      <c r="F21" s="36">
        <v>0</v>
      </c>
      <c r="G21" s="26"/>
      <c r="H21" s="3" t="str">
        <v>AILLY</v>
      </c>
      <c r="I21" s="36">
        <v>0</v>
      </c>
      <c r="J21" s="36">
        <v>0</v>
      </c>
      <c r="K21" s="36">
        <v>0</v>
      </c>
      <c r="L21" s="36">
        <v>0</v>
      </c>
    </row>
    <row r="22" spans="1:12" x14ac:dyDescent="0.35">
      <c r="A22" s="1"/>
      <c r="B22" s="3" t="str">
        <v>CORBIE</v>
      </c>
      <c r="C22" s="36">
        <v>0</v>
      </c>
      <c r="D22" s="36">
        <v>0</v>
      </c>
      <c r="E22" s="36">
        <v>0</v>
      </c>
      <c r="F22" s="36">
        <v>0</v>
      </c>
      <c r="G22" s="26"/>
      <c r="H22" s="3" t="str">
        <v>CACHY</v>
      </c>
      <c r="I22" s="36">
        <v>0</v>
      </c>
      <c r="J22" s="36">
        <v>0</v>
      </c>
      <c r="K22" s="36">
        <v>0</v>
      </c>
      <c r="L22" s="36">
        <v>0</v>
      </c>
    </row>
    <row r="23" spans="1:12" x14ac:dyDescent="0.35">
      <c r="A23" s="1"/>
      <c r="B23" s="3" t="str">
        <v>PIENNES</v>
      </c>
      <c r="C23" s="36">
        <v>0</v>
      </c>
      <c r="D23" s="36">
        <v>0</v>
      </c>
      <c r="E23" s="36">
        <v>0</v>
      </c>
      <c r="F23" s="36">
        <v>0</v>
      </c>
      <c r="G23" s="26"/>
      <c r="H23" s="3" t="str">
        <v>ROYE</v>
      </c>
      <c r="I23" s="36">
        <v>0</v>
      </c>
      <c r="J23" s="36">
        <v>0</v>
      </c>
      <c r="K23" s="36">
        <v>0</v>
      </c>
      <c r="L23" s="36">
        <v>0</v>
      </c>
    </row>
    <row r="24" spans="1:12" x14ac:dyDescent="0.35">
      <c r="A24" s="1"/>
      <c r="B24" s="3" t="str">
        <v>GAMACHES</v>
      </c>
      <c r="C24" s="36">
        <v>0</v>
      </c>
      <c r="D24" s="36">
        <v>0</v>
      </c>
      <c r="E24" s="36">
        <v>0</v>
      </c>
      <c r="F24" s="36">
        <v>0</v>
      </c>
      <c r="G24" s="19"/>
      <c r="H24" s="1"/>
      <c r="I24" s="1"/>
      <c r="J24" s="1"/>
      <c r="K24" s="1"/>
      <c r="L24" s="1"/>
    </row>
    <row r="25" spans="1:12" x14ac:dyDescent="0.35">
      <c r="A25" s="1"/>
      <c r="B25" s="1"/>
      <c r="C25" s="1"/>
      <c r="D25" s="1"/>
      <c r="E25" s="1"/>
      <c r="F25" s="1"/>
      <c r="G25" s="12"/>
      <c r="H25" s="1"/>
      <c r="I25" s="1"/>
      <c r="J25" s="1"/>
      <c r="K25" s="1"/>
      <c r="L25" s="1"/>
    </row>
    <row r="26" spans="1:12" x14ac:dyDescent="0.35">
      <c r="A26" s="36" t="s">
        <v>0</v>
      </c>
      <c r="B26" s="37" t="s">
        <v>1</v>
      </c>
      <c r="C26" s="40" t="str">
        <f>B2 &amp; " - Jeu n°1"</f>
        <v>Piennes - Jeu n°1</v>
      </c>
      <c r="D26" s="40"/>
      <c r="E26" s="40"/>
      <c r="F26" s="40"/>
      <c r="G26" s="27"/>
      <c r="H26" s="37" t="s">
        <v>1</v>
      </c>
      <c r="I26" s="41" t="str">
        <f>B2 &amp; " - Jeu n°2"</f>
        <v>Piennes - Jeu n°2</v>
      </c>
      <c r="J26" s="39"/>
      <c r="K26" s="39"/>
      <c r="L26" s="42"/>
    </row>
    <row r="27" spans="1:12" x14ac:dyDescent="0.35">
      <c r="A27" s="36" t="s">
        <v>22</v>
      </c>
      <c r="B27" s="36" t="s">
        <v>26</v>
      </c>
      <c r="C27" s="20" t="str">
        <f>IF(C21=0,"",B21)</f>
        <v/>
      </c>
      <c r="D27" s="22"/>
      <c r="E27" s="22"/>
      <c r="F27" s="9" t="str">
        <f>IF(I22=0,"",H22)</f>
        <v/>
      </c>
      <c r="G27" s="28"/>
      <c r="H27" s="36" t="s">
        <v>27</v>
      </c>
      <c r="I27" s="8" t="str">
        <f>IF(I21=0,"",H21)</f>
        <v/>
      </c>
      <c r="J27" s="23"/>
      <c r="K27" s="23"/>
      <c r="L27" s="9" t="str">
        <f>IF(C22=0,"",B22)</f>
        <v/>
      </c>
    </row>
    <row r="28" spans="1:12" x14ac:dyDescent="0.35">
      <c r="A28" s="36" t="s">
        <v>23</v>
      </c>
      <c r="B28" s="36" t="s">
        <v>28</v>
      </c>
      <c r="C28" s="37" t="str">
        <f>IF(D27+E27=0,"",IF(D27&gt;E27,C27,F27))</f>
        <v/>
      </c>
      <c r="D28" s="22"/>
      <c r="E28" s="22"/>
      <c r="F28" s="38" t="str">
        <f>IF(J27+K27=0,"",IF(J27&gt;K27,I27,L27))</f>
        <v/>
      </c>
      <c r="G28" s="28"/>
      <c r="H28" s="36" t="s">
        <v>29</v>
      </c>
      <c r="I28" s="10" t="str">
        <f>IF(D27+E27=0,"",IF(D27&gt;E27,F27,C27))</f>
        <v/>
      </c>
      <c r="J28" s="22"/>
      <c r="K28" s="22"/>
      <c r="L28" s="11" t="str">
        <f>IF(J27+K27=0,"",IF(J27&gt;K27,L27,I27))</f>
        <v/>
      </c>
    </row>
    <row r="30" spans="1:12" x14ac:dyDescent="0.35">
      <c r="A30" s="13" t="s">
        <v>25</v>
      </c>
      <c r="B30" s="14">
        <v>1</v>
      </c>
      <c r="C30" s="15" t="str">
        <f>IF(D28+E28=0,"",IF(D28&gt;E28,C28,F28))</f>
        <v/>
      </c>
    </row>
    <row r="31" spans="1:12" x14ac:dyDescent="0.35">
      <c r="B31" s="14">
        <v>2</v>
      </c>
      <c r="C31" s="15" t="str">
        <f>IF(D28+E28=0,"",IF(D28&gt;E28,F28,C28))</f>
        <v/>
      </c>
    </row>
    <row r="32" spans="1:12" x14ac:dyDescent="0.35">
      <c r="B32" s="14">
        <v>3</v>
      </c>
      <c r="C32" s="15" t="str">
        <f>IF(J28+K28=0,"",IF(J28&gt;K28,I28,L28))</f>
        <v/>
      </c>
    </row>
    <row r="33" spans="2:3" x14ac:dyDescent="0.35">
      <c r="B33" s="14">
        <v>4</v>
      </c>
      <c r="C33" s="15" t="str">
        <f>IF(J28+K28=0,"",IF(J28&gt;K28,L28,I28))</f>
        <v/>
      </c>
    </row>
  </sheetData>
  <mergeCells count="9">
    <mergeCell ref="C26:F26"/>
    <mergeCell ref="I26:L26"/>
    <mergeCell ref="B5:F5"/>
    <mergeCell ref="H5:L5"/>
    <mergeCell ref="A7:A8"/>
    <mergeCell ref="A9:A10"/>
    <mergeCell ref="A11:A12"/>
    <mergeCell ref="C13:F13"/>
    <mergeCell ref="I13:L13"/>
  </mergeCells>
  <printOptions horizontalCentered="1" verticalCentered="1"/>
  <pageMargins left="0.23622047244094491" right="0.23622047244094491" top="0.35433070866141736" bottom="0.15748031496062992" header="0.11811023622047245" footer="0.11811023622047245"/>
  <pageSetup paperSize="9" orientation="landscape" r:id="rId1"/>
  <headerFooter>
    <oddHeader>&amp;CCOUPE DU PRESIDENT CLASSIQUE
11 septembre 2022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C85C5-84C6-459A-ADCA-C87CAD02880E}">
  <dimension ref="A1:K39"/>
  <sheetViews>
    <sheetView showGridLines="0" zoomScaleNormal="100" workbookViewId="0">
      <selection activeCell="H30" sqref="H30"/>
    </sheetView>
  </sheetViews>
  <sheetFormatPr baseColWidth="10" defaultColWidth="10.7265625" defaultRowHeight="14.5" x14ac:dyDescent="0.35"/>
  <cols>
    <col min="1" max="10" width="12.6328125" customWidth="1"/>
  </cols>
  <sheetData>
    <row r="1" spans="1:10" x14ac:dyDescent="0.35">
      <c r="B1" s="21" t="s">
        <v>31</v>
      </c>
      <c r="C1" s="21" t="s">
        <v>33</v>
      </c>
      <c r="D1" s="21" t="s">
        <v>34</v>
      </c>
      <c r="E1" s="21" t="s">
        <v>35</v>
      </c>
      <c r="F1" s="21" t="s">
        <v>36</v>
      </c>
      <c r="G1" s="21" t="s">
        <v>41</v>
      </c>
    </row>
    <row r="2" spans="1:10" x14ac:dyDescent="0.35">
      <c r="A2" s="21" t="s">
        <v>17</v>
      </c>
      <c r="B2" s="24" t="s">
        <v>32</v>
      </c>
      <c r="C2" s="24" t="s">
        <v>9</v>
      </c>
      <c r="D2" s="24" t="s">
        <v>19</v>
      </c>
      <c r="E2" s="24" t="s">
        <v>10</v>
      </c>
      <c r="F2" s="24" t="s">
        <v>7</v>
      </c>
      <c r="G2" s="24" t="s">
        <v>8</v>
      </c>
    </row>
    <row r="4" spans="1:10" x14ac:dyDescent="0.35">
      <c r="B4" s="41" t="s">
        <v>15</v>
      </c>
      <c r="C4" s="39"/>
      <c r="D4" s="39"/>
      <c r="E4" s="39"/>
      <c r="F4" s="42"/>
    </row>
    <row r="5" spans="1:10" x14ac:dyDescent="0.35">
      <c r="A5" s="32" t="s">
        <v>0</v>
      </c>
      <c r="B5" s="32" t="s">
        <v>1</v>
      </c>
      <c r="C5" s="32" t="s">
        <v>4</v>
      </c>
      <c r="D5" s="32" t="s">
        <v>30</v>
      </c>
      <c r="E5" s="32" t="s">
        <v>30</v>
      </c>
      <c r="F5" s="32" t="s">
        <v>4</v>
      </c>
      <c r="G5" s="1"/>
      <c r="H5" s="1"/>
      <c r="I5" s="1"/>
      <c r="J5" s="1"/>
    </row>
    <row r="6" spans="1:10" x14ac:dyDescent="0.35">
      <c r="A6" s="43" t="s">
        <v>12</v>
      </c>
      <c r="B6" s="33" t="s">
        <v>2</v>
      </c>
      <c r="C6" s="32" t="str">
        <f>D2</f>
        <v>CORBIE</v>
      </c>
      <c r="D6" s="22">
        <v>2</v>
      </c>
      <c r="E6" s="22">
        <v>16</v>
      </c>
      <c r="F6" s="32" t="str">
        <f>G2</f>
        <v>MOREUIL</v>
      </c>
      <c r="G6" s="1"/>
      <c r="H6" s="1"/>
      <c r="I6" s="1"/>
      <c r="J6" s="1"/>
    </row>
    <row r="7" spans="1:10" x14ac:dyDescent="0.35">
      <c r="A7" s="44"/>
      <c r="B7" s="33" t="s">
        <v>3</v>
      </c>
      <c r="C7" s="32" t="str">
        <f>E2</f>
        <v>ROYE</v>
      </c>
      <c r="D7" s="22">
        <v>2</v>
      </c>
      <c r="E7" s="22">
        <v>13</v>
      </c>
      <c r="F7" s="32" t="str">
        <f>F2</f>
        <v>CACHY</v>
      </c>
      <c r="G7" s="1"/>
      <c r="H7" s="1"/>
      <c r="I7" s="1"/>
      <c r="J7" s="1"/>
    </row>
    <row r="8" spans="1:10" x14ac:dyDescent="0.35">
      <c r="A8" s="43" t="s">
        <v>13</v>
      </c>
      <c r="B8" s="33" t="s">
        <v>2</v>
      </c>
      <c r="C8" s="32" t="str">
        <f>C2</f>
        <v>EPPEVILLE</v>
      </c>
      <c r="D8" s="22">
        <v>2</v>
      </c>
      <c r="E8" s="22">
        <v>13</v>
      </c>
      <c r="F8" s="32" t="str">
        <f>E2</f>
        <v>ROYE</v>
      </c>
      <c r="G8" s="1"/>
      <c r="H8" s="1"/>
      <c r="I8" s="1"/>
      <c r="J8" s="1"/>
    </row>
    <row r="9" spans="1:10" x14ac:dyDescent="0.35">
      <c r="A9" s="44"/>
      <c r="B9" s="33" t="s">
        <v>3</v>
      </c>
      <c r="C9" s="32" t="str">
        <f>F2</f>
        <v>CACHY</v>
      </c>
      <c r="D9" s="22">
        <v>12</v>
      </c>
      <c r="E9" s="22">
        <v>3</v>
      </c>
      <c r="F9" s="32" t="str">
        <f>G2</f>
        <v>MOREUIL</v>
      </c>
      <c r="G9" s="1"/>
      <c r="H9" s="1"/>
      <c r="I9" s="1"/>
      <c r="J9" s="1"/>
    </row>
    <row r="10" spans="1:10" x14ac:dyDescent="0.35">
      <c r="A10" s="40" t="s">
        <v>14</v>
      </c>
      <c r="B10" s="33" t="s">
        <v>2</v>
      </c>
      <c r="C10" s="32" t="str">
        <f>C2</f>
        <v>EPPEVILLE</v>
      </c>
      <c r="D10" s="22">
        <v>5</v>
      </c>
      <c r="E10" s="22">
        <v>10</v>
      </c>
      <c r="F10" s="32" t="str">
        <f>G2</f>
        <v>MOREUIL</v>
      </c>
      <c r="G10" s="1"/>
      <c r="H10" s="1"/>
      <c r="I10" s="1"/>
      <c r="J10" s="1"/>
    </row>
    <row r="11" spans="1:10" x14ac:dyDescent="0.35">
      <c r="A11" s="40"/>
      <c r="B11" s="32" t="s">
        <v>3</v>
      </c>
      <c r="C11" s="32" t="str">
        <f>D2</f>
        <v>CORBIE</v>
      </c>
      <c r="D11" s="22">
        <v>2</v>
      </c>
      <c r="E11" s="22">
        <v>13</v>
      </c>
      <c r="F11" s="32" t="str">
        <f>F2</f>
        <v>CACHY</v>
      </c>
      <c r="G11" s="1"/>
      <c r="H11" s="1"/>
      <c r="I11" s="1"/>
      <c r="J11" s="1"/>
    </row>
    <row r="12" spans="1:10" x14ac:dyDescent="0.35">
      <c r="A12" s="40" t="s">
        <v>42</v>
      </c>
      <c r="B12" s="33" t="s">
        <v>2</v>
      </c>
      <c r="C12" s="32" t="str">
        <f>C2</f>
        <v>EPPEVILLE</v>
      </c>
      <c r="D12" s="22">
        <v>10</v>
      </c>
      <c r="E12" s="22">
        <v>4</v>
      </c>
      <c r="F12" s="32" t="str">
        <f>D2</f>
        <v>CORBIE</v>
      </c>
      <c r="G12" s="1"/>
      <c r="H12" s="1"/>
      <c r="I12" s="1"/>
      <c r="J12" s="1"/>
    </row>
    <row r="13" spans="1:10" x14ac:dyDescent="0.35">
      <c r="A13" s="40"/>
      <c r="B13" s="32" t="s">
        <v>3</v>
      </c>
      <c r="C13" s="32" t="str">
        <f>E2</f>
        <v>ROYE</v>
      </c>
      <c r="D13" s="22">
        <v>9</v>
      </c>
      <c r="E13" s="22">
        <v>6</v>
      </c>
      <c r="F13" s="32" t="str">
        <f>G2</f>
        <v>MOREUIL</v>
      </c>
      <c r="G13" s="1"/>
      <c r="H13" s="1"/>
      <c r="I13" s="1"/>
      <c r="J13" s="1"/>
    </row>
    <row r="14" spans="1:10" x14ac:dyDescent="0.35">
      <c r="A14" s="40" t="s">
        <v>43</v>
      </c>
      <c r="B14" s="33" t="s">
        <v>2</v>
      </c>
      <c r="C14" s="32" t="str">
        <f>D2</f>
        <v>CORBIE</v>
      </c>
      <c r="D14" s="22">
        <v>5</v>
      </c>
      <c r="E14" s="22">
        <v>7</v>
      </c>
      <c r="F14" s="32" t="str">
        <f>E2</f>
        <v>ROYE</v>
      </c>
      <c r="G14" s="1"/>
      <c r="H14" s="1"/>
      <c r="I14" s="1"/>
      <c r="J14" s="1"/>
    </row>
    <row r="15" spans="1:10" x14ac:dyDescent="0.35">
      <c r="A15" s="40"/>
      <c r="B15" s="32" t="s">
        <v>3</v>
      </c>
      <c r="C15" s="32" t="str">
        <f>C2</f>
        <v>EPPEVILLE</v>
      </c>
      <c r="D15" s="22">
        <v>2</v>
      </c>
      <c r="E15" s="22">
        <v>17</v>
      </c>
      <c r="F15" s="32" t="str">
        <f>F2</f>
        <v>CACHY</v>
      </c>
      <c r="G15" s="1"/>
      <c r="H15" s="1"/>
      <c r="I15" s="1"/>
      <c r="J15" s="1"/>
    </row>
    <row r="16" spans="1:10" s="25" customFormat="1" x14ac:dyDescent="0.35">
      <c r="A16" s="12"/>
      <c r="C16" s="39"/>
      <c r="D16" s="39"/>
      <c r="E16" s="39"/>
      <c r="F16" s="39"/>
    </row>
    <row r="17" spans="1:11" ht="43.5" hidden="1" x14ac:dyDescent="0.35">
      <c r="B17" s="4" t="s">
        <v>17</v>
      </c>
      <c r="C17" s="2" t="s">
        <v>11</v>
      </c>
      <c r="D17" s="32" t="s">
        <v>5</v>
      </c>
      <c r="E17" s="30" t="s">
        <v>6</v>
      </c>
      <c r="F17" s="32" t="s">
        <v>24</v>
      </c>
    </row>
    <row r="18" spans="1:11" hidden="1" x14ac:dyDescent="0.35">
      <c r="B18" s="3" t="str">
        <f>C2</f>
        <v>EPPEVILLE</v>
      </c>
      <c r="C18" s="32">
        <f>IF(D10+E10=0,0,IF(D10&gt;E10,3,IF(D10=E10,1,0)))+IF(D8+E8=0,0,IF(D8&gt;E8,3,IF(D8=E8,1,0)))+IF(D12+E12=0,0,IF(D12&gt;E12,3,IF(D12=E12,1,0)))+IF(D15+E15=0,0,IF(D15&gt;E15,3,IF(D15=E15,1,0)))</f>
        <v>3</v>
      </c>
      <c r="D18" s="32">
        <f>D8+D10+D12+D15</f>
        <v>19</v>
      </c>
      <c r="E18" s="32">
        <f>E8+E10+E12+E15</f>
        <v>44</v>
      </c>
      <c r="F18" s="32">
        <f>D18-E18</f>
        <v>-25</v>
      </c>
    </row>
    <row r="19" spans="1:11" hidden="1" x14ac:dyDescent="0.35">
      <c r="B19" s="3" t="str">
        <f>D2</f>
        <v>CORBIE</v>
      </c>
      <c r="C19" s="32">
        <f>IF(D6+E6=0,0,IF(D6&gt;E6,3,IF(D6=E6,1,0)))+IF(D11+E11=0,0,IF(D11&gt;E11,3,IF(D11=E11,1,0)))+IF(E12+D12=0,0,IF(E12&gt;D12,3,IF(E12=D12,1,0)))+IF(D14+E14=0,0,IF(D14&gt;E14,3,IF(D14=E14,1,0)))</f>
        <v>0</v>
      </c>
      <c r="D19" s="32">
        <f>D11+D14+E12+D6</f>
        <v>13</v>
      </c>
      <c r="E19" s="32">
        <f>E6+E11+E14+D12</f>
        <v>46</v>
      </c>
      <c r="F19" s="32">
        <f t="shared" ref="F19:F20" si="0">D19-E19</f>
        <v>-33</v>
      </c>
    </row>
    <row r="20" spans="1:11" hidden="1" x14ac:dyDescent="0.35">
      <c r="B20" s="3" t="str">
        <f>E2</f>
        <v>ROYE</v>
      </c>
      <c r="C20" s="32">
        <f>IF(D7+E7=0,0,IF(D7&gt;E7,3,IF(D7=E7,1,0)))+IF(E8+D8=0,0,IF(E8&gt;D8,3,IF(E8=D8,1,0)))+IF(D13+E13=0,0,IF(D13&gt;E13,3,IF(D13=E13,1,0)))+IF(E14+D14=0,0,IF(E14&gt;D14,3,IF(E14=D14,1,0)))</f>
        <v>9</v>
      </c>
      <c r="D20" s="32">
        <f>D7+E8+D13+E14</f>
        <v>31</v>
      </c>
      <c r="E20" s="32">
        <f>E7+D8+E13+D14</f>
        <v>26</v>
      </c>
      <c r="F20" s="32">
        <f t="shared" si="0"/>
        <v>5</v>
      </c>
    </row>
    <row r="21" spans="1:11" hidden="1" x14ac:dyDescent="0.35">
      <c r="B21" s="3" t="str">
        <f>F2</f>
        <v>CACHY</v>
      </c>
      <c r="C21" s="32">
        <f>IF(E7+D7=0,0,IF(E7&gt;D7,3,IF(E7=D7,1,0)))+IF(E11+D11=0,0,IF(E11&gt;D11,3,IF(E11=D11,1,0)))+IF(D9+E9=0,0,IF(D9&gt;E9,3,IF(D9=E9,1,0)))+IF(E15+D15=0,0,IF(E15&gt;D15,3,IF(E15=D15,1,0)))</f>
        <v>12</v>
      </c>
      <c r="D21" s="32">
        <f>E7+D9+E11+E15</f>
        <v>55</v>
      </c>
      <c r="E21" s="32">
        <f>D7+E9+D11+D15</f>
        <v>9</v>
      </c>
      <c r="F21" s="32">
        <f t="shared" ref="F21:F22" si="1">D21-E21</f>
        <v>46</v>
      </c>
    </row>
    <row r="22" spans="1:11" hidden="1" x14ac:dyDescent="0.35">
      <c r="B22" s="3" t="str">
        <f>G2</f>
        <v>MOREUIL</v>
      </c>
      <c r="C22" s="32">
        <f>IF(E6+D6=0,0,IF(E6&gt;D6,3,IF(E6=D6,1,0)))+IF(E9+D9=0,0,IF(E9&gt;D9,3,IF(E9=D9,1,0)))+IF(E10+D10=0,0,IF(E10&gt;D10,3,IF(E10=D10,1,0)))+IF(E13+D13=0,0,IF(E13&gt;D13,3,IF(E13=D13,1,0)))</f>
        <v>6</v>
      </c>
      <c r="D22" s="32">
        <f>E6+E9+E10+E13</f>
        <v>35</v>
      </c>
      <c r="E22" s="32">
        <f>D6+D9+D10+D13</f>
        <v>28</v>
      </c>
      <c r="F22" s="32">
        <f t="shared" si="1"/>
        <v>7</v>
      </c>
    </row>
    <row r="23" spans="1:11" hidden="1" x14ac:dyDescent="0.35">
      <c r="A23" s="1"/>
      <c r="B23" s="1"/>
      <c r="C23" s="1"/>
      <c r="D23" s="1"/>
      <c r="E23" s="1"/>
      <c r="F23" s="1"/>
    </row>
    <row r="24" spans="1:11" ht="43.5" x14ac:dyDescent="0.35">
      <c r="A24" s="1"/>
      <c r="B24" s="4" t="str" cm="1">
        <f t="array" ref="B24:F29">_xlfn.SORTBY(B17:F22,C17:C22,-1,F17:F22,-1,D17:D22,-1)</f>
        <v>Poule 1</v>
      </c>
      <c r="C24" s="2" t="str">
        <v>Points
(G=3, N=1, P=0)</v>
      </c>
      <c r="D24" s="32" t="str">
        <v>Points pour</v>
      </c>
      <c r="E24" s="32" t="str">
        <v>Points contre</v>
      </c>
      <c r="F24" s="32" t="str">
        <v>Diff</v>
      </c>
    </row>
    <row r="25" spans="1:11" x14ac:dyDescent="0.35">
      <c r="A25" s="1"/>
      <c r="B25" s="3" t="str">
        <v>CACHY</v>
      </c>
      <c r="C25" s="32">
        <v>12</v>
      </c>
      <c r="D25" s="32">
        <v>55</v>
      </c>
      <c r="E25" s="32">
        <v>9</v>
      </c>
      <c r="F25" s="32">
        <v>46</v>
      </c>
    </row>
    <row r="26" spans="1:11" x14ac:dyDescent="0.35">
      <c r="A26" s="1"/>
      <c r="B26" s="3" t="str">
        <v>ROYE</v>
      </c>
      <c r="C26" s="32">
        <v>9</v>
      </c>
      <c r="D26" s="32">
        <v>31</v>
      </c>
      <c r="E26" s="32">
        <v>26</v>
      </c>
      <c r="F26" s="32">
        <v>5</v>
      </c>
    </row>
    <row r="27" spans="1:11" x14ac:dyDescent="0.35">
      <c r="A27" s="1"/>
      <c r="B27" s="3" t="str">
        <v>MOREUIL</v>
      </c>
      <c r="C27" s="32">
        <v>6</v>
      </c>
      <c r="D27" s="32">
        <v>35</v>
      </c>
      <c r="E27" s="32">
        <v>28</v>
      </c>
      <c r="F27" s="32">
        <v>7</v>
      </c>
    </row>
    <row r="28" spans="1:11" x14ac:dyDescent="0.35">
      <c r="A28" s="1"/>
      <c r="B28" s="3" t="str">
        <v>EPPEVILLE</v>
      </c>
      <c r="C28" s="32">
        <v>3</v>
      </c>
      <c r="D28" s="32">
        <v>19</v>
      </c>
      <c r="E28" s="32">
        <v>44</v>
      </c>
      <c r="F28" s="32">
        <v>-25</v>
      </c>
    </row>
    <row r="29" spans="1:11" x14ac:dyDescent="0.35">
      <c r="A29" s="1"/>
      <c r="B29" s="3" t="str">
        <v>CORBIE</v>
      </c>
      <c r="C29" s="32">
        <v>0</v>
      </c>
      <c r="D29" s="32">
        <v>13</v>
      </c>
      <c r="E29" s="32">
        <v>46</v>
      </c>
      <c r="F29" s="32">
        <v>-33</v>
      </c>
    </row>
    <row r="30" spans="1:1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5">
      <c r="A31" s="32" t="s">
        <v>0</v>
      </c>
      <c r="B31" s="30" t="s">
        <v>1</v>
      </c>
      <c r="C31" s="40" t="s">
        <v>2</v>
      </c>
      <c r="D31" s="40"/>
      <c r="E31" s="40"/>
      <c r="F31" s="40"/>
    </row>
    <row r="32" spans="1:11" x14ac:dyDescent="0.35">
      <c r="A32" s="43" t="s">
        <v>23</v>
      </c>
      <c r="B32" s="32" t="s">
        <v>29</v>
      </c>
      <c r="C32" s="20" t="str">
        <f>IF(C27=0,"",B27)</f>
        <v>MOREUIL</v>
      </c>
      <c r="D32" s="22">
        <v>8</v>
      </c>
      <c r="E32" s="22">
        <v>3</v>
      </c>
      <c r="F32" s="9" t="str">
        <f>IF(C26=0,"",B28)</f>
        <v>EPPEVILLE</v>
      </c>
    </row>
    <row r="33" spans="1:6" x14ac:dyDescent="0.35">
      <c r="A33" s="44"/>
      <c r="B33" s="32" t="s">
        <v>28</v>
      </c>
      <c r="C33" s="30" t="str">
        <f>IF(C25=0,"",B25)</f>
        <v>CACHY</v>
      </c>
      <c r="D33" s="22">
        <v>9</v>
      </c>
      <c r="E33" s="22">
        <v>5</v>
      </c>
      <c r="F33" s="31" t="str">
        <f>IF(C26=0,"",B26)</f>
        <v>ROYE</v>
      </c>
    </row>
    <row r="35" spans="1:6" x14ac:dyDescent="0.35">
      <c r="A35" s="13" t="s">
        <v>25</v>
      </c>
      <c r="B35" s="14">
        <v>1</v>
      </c>
      <c r="C35" s="15" t="str">
        <f>IF(D33+E33=0,"",IF(D33&gt;E33,C33,F33))</f>
        <v>CACHY</v>
      </c>
    </row>
    <row r="36" spans="1:6" x14ac:dyDescent="0.35">
      <c r="B36" s="14">
        <v>2</v>
      </c>
      <c r="C36" s="15" t="str">
        <f>IF(D33+E33=0,"",IF(D33&gt;E33,F33,C33))</f>
        <v>ROYE</v>
      </c>
    </row>
    <row r="37" spans="1:6" x14ac:dyDescent="0.35">
      <c r="B37" s="14">
        <v>3</v>
      </c>
      <c r="C37" s="15" t="str">
        <f>IF(D32+E32=0,"",IF(D32&gt;E32,C32,F32))</f>
        <v>MOREUIL</v>
      </c>
    </row>
    <row r="38" spans="1:6" x14ac:dyDescent="0.35">
      <c r="B38" s="14">
        <v>4</v>
      </c>
      <c r="C38" s="15" t="str">
        <f>IF(D32+E32=0,"",IF(D32&gt;E32,F32,C32))</f>
        <v>EPPEVILLE</v>
      </c>
    </row>
    <row r="39" spans="1:6" x14ac:dyDescent="0.35">
      <c r="B39" s="14">
        <v>5</v>
      </c>
      <c r="C39" s="15" t="str">
        <f>IF(C29+E29=0,"",B29)</f>
        <v>CORBIE</v>
      </c>
    </row>
  </sheetData>
  <mergeCells count="9">
    <mergeCell ref="A32:A33"/>
    <mergeCell ref="B4:F4"/>
    <mergeCell ref="C16:F16"/>
    <mergeCell ref="C31:F31"/>
    <mergeCell ref="A6:A7"/>
    <mergeCell ref="A8:A9"/>
    <mergeCell ref="A10:A11"/>
    <mergeCell ref="A12:A13"/>
    <mergeCell ref="A14:A15"/>
  </mergeCells>
  <phoneticPr fontId="2" type="noConversion"/>
  <printOptions horizontalCentered="1" verticalCentered="1"/>
  <pageMargins left="0.23622047244094491" right="0.23622047244094491" top="0.35433070866141736" bottom="0.15748031496062992" header="0.11811023622047245" footer="0.11811023622047245"/>
  <pageSetup paperSize="9" orientation="landscape" r:id="rId1"/>
  <headerFooter>
    <oddHeader>&amp;CCOUPE DU PRESIDENT ARC A POULIES
11 septembre 2022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CF386-96D0-4308-8E43-0D91C7FC475C}">
  <dimension ref="A1:J25"/>
  <sheetViews>
    <sheetView showGridLines="0" zoomScaleNormal="100" workbookViewId="0">
      <selection activeCell="D21" sqref="D21:E21"/>
    </sheetView>
  </sheetViews>
  <sheetFormatPr baseColWidth="10" defaultColWidth="10.7265625" defaultRowHeight="14.5" x14ac:dyDescent="0.35"/>
  <cols>
    <col min="1" max="6" width="12.6328125" customWidth="1"/>
  </cols>
  <sheetData>
    <row r="1" spans="1:10" x14ac:dyDescent="0.35">
      <c r="B1" s="21" t="s">
        <v>31</v>
      </c>
      <c r="C1" s="21" t="s">
        <v>33</v>
      </c>
      <c r="D1" s="21" t="s">
        <v>34</v>
      </c>
      <c r="E1" s="21" t="s">
        <v>35</v>
      </c>
    </row>
    <row r="2" spans="1:10" x14ac:dyDescent="0.35">
      <c r="A2" s="21" t="s">
        <v>17</v>
      </c>
      <c r="B2" s="24" t="s">
        <v>40</v>
      </c>
      <c r="C2" s="24" t="s">
        <v>21</v>
      </c>
      <c r="D2" s="24" t="s">
        <v>16</v>
      </c>
      <c r="E2" s="24" t="s">
        <v>20</v>
      </c>
    </row>
    <row r="4" spans="1:10" x14ac:dyDescent="0.35">
      <c r="B4" s="41" t="s">
        <v>15</v>
      </c>
      <c r="C4" s="39"/>
      <c r="D4" s="39"/>
      <c r="E4" s="39"/>
      <c r="F4" s="42"/>
    </row>
    <row r="5" spans="1:10" x14ac:dyDescent="0.35">
      <c r="A5" s="16" t="s">
        <v>0</v>
      </c>
      <c r="B5" s="16" t="s">
        <v>1</v>
      </c>
      <c r="C5" s="16" t="s">
        <v>4</v>
      </c>
      <c r="D5" s="16" t="s">
        <v>30</v>
      </c>
      <c r="E5" s="16" t="s">
        <v>30</v>
      </c>
      <c r="F5" s="16" t="s">
        <v>4</v>
      </c>
      <c r="G5" s="1"/>
      <c r="H5" s="1"/>
      <c r="I5" s="1"/>
      <c r="J5" s="1"/>
    </row>
    <row r="6" spans="1:10" x14ac:dyDescent="0.35">
      <c r="A6" s="16" t="s">
        <v>12</v>
      </c>
      <c r="B6" s="16">
        <v>1</v>
      </c>
      <c r="C6" s="16" t="str">
        <f>B12</f>
        <v>SAINS</v>
      </c>
      <c r="D6" s="22"/>
      <c r="E6" s="22"/>
      <c r="F6" s="16" t="str">
        <f>B13</f>
        <v>AMIENS</v>
      </c>
      <c r="G6" s="1"/>
      <c r="H6" s="1"/>
      <c r="I6" s="1"/>
      <c r="J6" s="1"/>
    </row>
    <row r="7" spans="1:10" x14ac:dyDescent="0.35">
      <c r="A7" s="16" t="s">
        <v>13</v>
      </c>
      <c r="B7" s="16">
        <v>2</v>
      </c>
      <c r="C7" s="16" t="str">
        <f>B11</f>
        <v>ERONDELLE</v>
      </c>
      <c r="D7" s="22"/>
      <c r="E7" s="22"/>
      <c r="F7" s="16" t="str">
        <f>B13</f>
        <v>AMIENS</v>
      </c>
      <c r="G7" s="1"/>
      <c r="H7" s="1"/>
      <c r="I7" s="1"/>
      <c r="J7" s="1"/>
    </row>
    <row r="8" spans="1:10" x14ac:dyDescent="0.35">
      <c r="A8" s="16" t="s">
        <v>14</v>
      </c>
      <c r="B8" s="16">
        <v>3</v>
      </c>
      <c r="C8" s="16" t="str">
        <f>B11</f>
        <v>ERONDELLE</v>
      </c>
      <c r="D8" s="22"/>
      <c r="E8" s="22"/>
      <c r="F8" s="16" t="str">
        <f>B12</f>
        <v>SAINS</v>
      </c>
      <c r="G8" s="1"/>
      <c r="H8" s="1"/>
      <c r="I8" s="1"/>
      <c r="J8" s="1"/>
    </row>
    <row r="9" spans="1:10" x14ac:dyDescent="0.35">
      <c r="A9" s="1"/>
      <c r="C9" s="41"/>
      <c r="D9" s="39"/>
      <c r="E9" s="39"/>
      <c r="F9" s="42"/>
    </row>
    <row r="10" spans="1:10" ht="43.5" hidden="1" x14ac:dyDescent="0.35">
      <c r="B10" s="4" t="s">
        <v>17</v>
      </c>
      <c r="C10" s="2" t="s">
        <v>11</v>
      </c>
      <c r="D10" s="16" t="s">
        <v>5</v>
      </c>
      <c r="E10" s="17" t="s">
        <v>6</v>
      </c>
      <c r="F10" s="16" t="s">
        <v>24</v>
      </c>
    </row>
    <row r="11" spans="1:10" hidden="1" x14ac:dyDescent="0.35">
      <c r="B11" s="3" t="str">
        <f>C2</f>
        <v>ERONDELLE</v>
      </c>
      <c r="C11" s="16">
        <f>IF(D7+E7=0,0,IF(D7&gt;E7,3,IF(D7=E7,1,0)))+IF(D8+E8=0,0,IF(D8&gt;E8,3,IF(D8=E8,1,0)))</f>
        <v>0</v>
      </c>
      <c r="D11" s="16">
        <f>D7+D8</f>
        <v>0</v>
      </c>
      <c r="E11" s="16">
        <f>E7+E8</f>
        <v>0</v>
      </c>
      <c r="F11" s="16">
        <f>D11-E11</f>
        <v>0</v>
      </c>
    </row>
    <row r="12" spans="1:10" hidden="1" x14ac:dyDescent="0.35">
      <c r="B12" s="3" t="str">
        <f>D2</f>
        <v>SAINS</v>
      </c>
      <c r="C12" s="16">
        <f>IF(D6+E6=0,0,IF(D6&gt;E6,3,IF(D6=E6,1,0)))+IF(E8+D8=0,0,IF(E8&gt;D8,3,IF(E8=D8,1,0)))</f>
        <v>0</v>
      </c>
      <c r="D12" s="16">
        <f>D6+E8</f>
        <v>0</v>
      </c>
      <c r="E12" s="16">
        <f>E6+D8</f>
        <v>0</v>
      </c>
      <c r="F12" s="16">
        <f t="shared" ref="F12:F13" si="0">D12-E12</f>
        <v>0</v>
      </c>
    </row>
    <row r="13" spans="1:10" hidden="1" x14ac:dyDescent="0.35">
      <c r="B13" s="3" t="str">
        <f>E2</f>
        <v>AMIENS</v>
      </c>
      <c r="C13" s="16">
        <f>IF(E6+D6=0,0,IF(E6&gt;D6,3,IF(E6=D6,1,0)))+IF(E7+D7=0,0,IF(E7&gt;D7,3,IF(E7=D7,1,0)))</f>
        <v>0</v>
      </c>
      <c r="D13" s="16">
        <f>E6+E7</f>
        <v>0</v>
      </c>
      <c r="E13" s="16">
        <f>D6+D7</f>
        <v>0</v>
      </c>
      <c r="F13" s="16">
        <f t="shared" si="0"/>
        <v>0</v>
      </c>
    </row>
    <row r="14" spans="1:10" hidden="1" x14ac:dyDescent="0.35">
      <c r="A14" s="1"/>
      <c r="B14" s="1"/>
      <c r="C14" s="1"/>
      <c r="D14" s="1"/>
      <c r="E14" s="1"/>
      <c r="F14" s="1"/>
    </row>
    <row r="15" spans="1:10" ht="43.5" x14ac:dyDescent="0.35">
      <c r="A15" s="1"/>
      <c r="B15" s="4" t="str" cm="1">
        <f t="array" ref="B15:F18">_xlfn.SORTBY(B10:F13,C10:C13,-1,F10:F13,-1,D10:D13,-1)</f>
        <v>Poule 1</v>
      </c>
      <c r="C15" s="2" t="str">
        <v>Points
(G=3, N=1, P=0)</v>
      </c>
      <c r="D15" s="16" t="str">
        <v>Points pour</v>
      </c>
      <c r="E15" s="16" t="str">
        <v>Points contre</v>
      </c>
      <c r="F15" s="16" t="str">
        <v>Diff</v>
      </c>
    </row>
    <row r="16" spans="1:10" x14ac:dyDescent="0.35">
      <c r="A16" s="1"/>
      <c r="B16" s="3" t="str">
        <v>ERONDELLE</v>
      </c>
      <c r="C16" s="16">
        <v>0</v>
      </c>
      <c r="D16" s="16">
        <v>0</v>
      </c>
      <c r="E16" s="16">
        <v>0</v>
      </c>
      <c r="F16" s="16">
        <v>0</v>
      </c>
    </row>
    <row r="17" spans="1:6" x14ac:dyDescent="0.35">
      <c r="A17" s="1"/>
      <c r="B17" s="3" t="str">
        <v>SAINS</v>
      </c>
      <c r="C17" s="16">
        <v>0</v>
      </c>
      <c r="D17" s="16">
        <v>0</v>
      </c>
      <c r="E17" s="16">
        <v>0</v>
      </c>
      <c r="F17" s="16">
        <v>0</v>
      </c>
    </row>
    <row r="18" spans="1:6" x14ac:dyDescent="0.35">
      <c r="A18" s="1"/>
      <c r="B18" s="3" t="str">
        <v>AMIENS</v>
      </c>
      <c r="C18" s="16">
        <v>0</v>
      </c>
      <c r="D18" s="16">
        <v>0</v>
      </c>
      <c r="E18" s="16">
        <v>0</v>
      </c>
      <c r="F18" s="16">
        <v>0</v>
      </c>
    </row>
    <row r="19" spans="1:6" x14ac:dyDescent="0.35">
      <c r="A19" s="1"/>
      <c r="B19" s="1"/>
      <c r="C19" s="1"/>
      <c r="D19" s="1"/>
      <c r="E19" s="1"/>
      <c r="F19" s="1"/>
    </row>
    <row r="20" spans="1:6" x14ac:dyDescent="0.35">
      <c r="A20" s="16" t="s">
        <v>0</v>
      </c>
      <c r="B20" s="17" t="s">
        <v>1</v>
      </c>
      <c r="C20" s="40" t="s">
        <v>2</v>
      </c>
      <c r="D20" s="40"/>
      <c r="E20" s="40"/>
      <c r="F20" s="40"/>
    </row>
    <row r="21" spans="1:6" x14ac:dyDescent="0.35">
      <c r="A21" s="16" t="s">
        <v>22</v>
      </c>
      <c r="B21" s="16" t="s">
        <v>28</v>
      </c>
      <c r="C21" s="17" t="str">
        <f>IF(C16=0,"",B16)</f>
        <v/>
      </c>
      <c r="D21" s="22"/>
      <c r="E21" s="22"/>
      <c r="F21" s="18" t="str">
        <f>IF(C17=0,"",B17)</f>
        <v/>
      </c>
    </row>
    <row r="23" spans="1:6" x14ac:dyDescent="0.35">
      <c r="A23" s="13" t="s">
        <v>25</v>
      </c>
      <c r="B23" s="14">
        <v>1</v>
      </c>
      <c r="C23" s="15" t="str">
        <f>IF(D21+E21=0,"",IF(D21&gt;E21,C21,F21))</f>
        <v/>
      </c>
    </row>
    <row r="24" spans="1:6" x14ac:dyDescent="0.35">
      <c r="B24" s="14">
        <v>2</v>
      </c>
      <c r="C24" s="15" t="str">
        <f>IF(D21+E21=0,"",IF(D21&gt;E21,F21,C21))</f>
        <v/>
      </c>
    </row>
    <row r="25" spans="1:6" x14ac:dyDescent="0.35">
      <c r="B25" s="14">
        <v>3</v>
      </c>
      <c r="C25" s="15" t="str">
        <f>IF(C16=0,"",B18)</f>
        <v/>
      </c>
    </row>
  </sheetData>
  <mergeCells count="3">
    <mergeCell ref="B4:F4"/>
    <mergeCell ref="C9:F9"/>
    <mergeCell ref="C20:F20"/>
  </mergeCells>
  <printOptions horizontalCentered="1" verticalCentered="1"/>
  <pageMargins left="0.23622047244094491" right="0.23622047244094491" top="0.35433070866141736" bottom="0.15748031496062992" header="0.11811023622047245" footer="0.11811023622047245"/>
  <pageSetup paperSize="9" orientation="landscape" r:id="rId1"/>
  <headerFooter>
    <oddHeader>&amp;CCOUPE DU PRESIDENT FEMME
11 septembre 2022</oddHeader>
  </headerFooter>
</worksheet>
</file>

<file path=docMetadata/LabelInfo.xml><?xml version="1.0" encoding="utf-8"?>
<clbl:labelList xmlns:clbl="http://schemas.microsoft.com/office/2020/mipLabelMetadata">
  <clbl:label id="{07222825-62ea-40f3-96b5-5375c07996e2}" enabled="1" method="Privileged" siteId="{90c7a20a-f34b-40bf-bc48-b9253b6f5d2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classique</vt:lpstr>
      <vt:lpstr>poulies 2</vt:lpstr>
      <vt:lpstr>poulies</vt:lpstr>
      <vt:lpstr>femme</vt:lpstr>
    </vt:vector>
  </TitlesOfParts>
  <Company>Orange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FOULON Paul DC2P</dc:creator>
  <cp:lastModifiedBy>FOULON Paul DC2P</cp:lastModifiedBy>
  <cp:lastPrinted>2022-09-11T17:46:45Z</cp:lastPrinted>
  <dcterms:created xsi:type="dcterms:W3CDTF">2021-09-08T14:56:43Z</dcterms:created>
  <dcterms:modified xsi:type="dcterms:W3CDTF">2023-09-15T16:33:35Z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222825-62ea-40f3-96b5-5375c07996e2_Enabled">
    <vt:lpwstr>true</vt:lpwstr>
  </property>
  <property fmtid="{D5CDD505-2E9C-101B-9397-08002B2CF9AE}" pid="3" name="MSIP_Label_07222825-62ea-40f3-96b5-5375c07996e2_SetDate">
    <vt:lpwstr>2022-09-07T14:46:18Z</vt:lpwstr>
  </property>
  <property fmtid="{D5CDD505-2E9C-101B-9397-08002B2CF9AE}" pid="4" name="MSIP_Label_07222825-62ea-40f3-96b5-5375c07996e2_Method">
    <vt:lpwstr>Privileged</vt:lpwstr>
  </property>
  <property fmtid="{D5CDD505-2E9C-101B-9397-08002B2CF9AE}" pid="5" name="MSIP_Label_07222825-62ea-40f3-96b5-5375c07996e2_Name">
    <vt:lpwstr>unrestricted_parent.2</vt:lpwstr>
  </property>
  <property fmtid="{D5CDD505-2E9C-101B-9397-08002B2CF9AE}" pid="6" name="MSIP_Label_07222825-62ea-40f3-96b5-5375c07996e2_SiteId">
    <vt:lpwstr>90c7a20a-f34b-40bf-bc48-b9253b6f5d20</vt:lpwstr>
  </property>
  <property fmtid="{D5CDD505-2E9C-101B-9397-08002B2CF9AE}" pid="7" name="MSIP_Label_07222825-62ea-40f3-96b5-5375c07996e2_ActionId">
    <vt:lpwstr>fad7f46a-5ab4-415d-bc56-3a1518022667</vt:lpwstr>
  </property>
  <property fmtid="{D5CDD505-2E9C-101B-9397-08002B2CF9AE}" pid="8" name="MSIP_Label_07222825-62ea-40f3-96b5-5375c07996e2_ContentBits">
    <vt:lpwstr>0</vt:lpwstr>
  </property>
</Properties>
</file>